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81E38DD5-CCCC-4102-A375-A6952B5B9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wise" sheetId="5" r:id="rId1"/>
    <sheet name="Sheet1" sheetId="7" r:id="rId2"/>
    <sheet name="Acp Tar Ach Com with Previous" sheetId="6" state="hidden" r:id="rId3"/>
  </sheets>
  <definedNames>
    <definedName name="_xlnm._FilterDatabase" localSheetId="1" hidden="1">Sheet1!$A$6:$T$6</definedName>
    <definedName name="_xlnm.Print_Area" localSheetId="0">Bankwise!$A$1:$T$53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6" l="1"/>
  <c r="G55" i="6"/>
  <c r="F55" i="6"/>
  <c r="I54" i="6"/>
  <c r="G54" i="6"/>
  <c r="H54" i="6" s="1"/>
  <c r="F54" i="6"/>
  <c r="D54" i="6"/>
  <c r="E54" i="6" s="1"/>
  <c r="C54" i="6"/>
  <c r="C55" i="6" s="1"/>
  <c r="G53" i="6"/>
  <c r="J53" i="6" s="1"/>
  <c r="F53" i="6"/>
  <c r="I53" i="6" s="1"/>
  <c r="E53" i="6"/>
  <c r="B53" i="6"/>
  <c r="G52" i="6"/>
  <c r="H52" i="6" s="1"/>
  <c r="F52" i="6"/>
  <c r="I52" i="6" s="1"/>
  <c r="E52" i="6"/>
  <c r="B52" i="6"/>
  <c r="H51" i="6"/>
  <c r="G51" i="6"/>
  <c r="J51" i="6" s="1"/>
  <c r="F51" i="6"/>
  <c r="I51" i="6" s="1"/>
  <c r="E51" i="6"/>
  <c r="B51" i="6"/>
  <c r="H49" i="6"/>
  <c r="G49" i="6"/>
  <c r="J49" i="6" s="1"/>
  <c r="F49" i="6"/>
  <c r="D49" i="6"/>
  <c r="C49" i="6"/>
  <c r="I49" i="6" s="1"/>
  <c r="J48" i="6"/>
  <c r="I48" i="6"/>
  <c r="H48" i="6"/>
  <c r="G48" i="6"/>
  <c r="F48" i="6"/>
  <c r="E48" i="6"/>
  <c r="E49" i="6" s="1"/>
  <c r="B48" i="6"/>
  <c r="G46" i="6"/>
  <c r="H46" i="6" s="1"/>
  <c r="F46" i="6"/>
  <c r="I46" i="6" s="1"/>
  <c r="E46" i="6"/>
  <c r="D46" i="6"/>
  <c r="J46" i="6" s="1"/>
  <c r="C46" i="6"/>
  <c r="H45" i="6"/>
  <c r="G45" i="6"/>
  <c r="J45" i="6" s="1"/>
  <c r="F45" i="6"/>
  <c r="I45" i="6" s="1"/>
  <c r="E45" i="6"/>
  <c r="B45" i="6"/>
  <c r="I44" i="6"/>
  <c r="H44" i="6"/>
  <c r="G44" i="6"/>
  <c r="J44" i="6" s="1"/>
  <c r="F44" i="6"/>
  <c r="E44" i="6"/>
  <c r="B44" i="6"/>
  <c r="J43" i="6"/>
  <c r="I43" i="6"/>
  <c r="H43" i="6"/>
  <c r="G43" i="6"/>
  <c r="F43" i="6"/>
  <c r="E43" i="6"/>
  <c r="B43" i="6"/>
  <c r="J42" i="6"/>
  <c r="I42" i="6"/>
  <c r="H42" i="6"/>
  <c r="G42" i="6"/>
  <c r="F42" i="6"/>
  <c r="E42" i="6"/>
  <c r="B42" i="6"/>
  <c r="J41" i="6"/>
  <c r="G41" i="6"/>
  <c r="H41" i="6" s="1"/>
  <c r="F41" i="6"/>
  <c r="I41" i="6" s="1"/>
  <c r="E41" i="6"/>
  <c r="B41" i="6"/>
  <c r="G40" i="6"/>
  <c r="H40" i="6" s="1"/>
  <c r="F40" i="6"/>
  <c r="I40" i="6" s="1"/>
  <c r="E40" i="6"/>
  <c r="B40" i="6"/>
  <c r="H39" i="6"/>
  <c r="G39" i="6"/>
  <c r="J39" i="6" s="1"/>
  <c r="F39" i="6"/>
  <c r="I39" i="6" s="1"/>
  <c r="E39" i="6"/>
  <c r="B39" i="6"/>
  <c r="I38" i="6"/>
  <c r="H38" i="6"/>
  <c r="G38" i="6"/>
  <c r="J38" i="6" s="1"/>
  <c r="F38" i="6"/>
  <c r="E38" i="6"/>
  <c r="B38" i="6"/>
  <c r="J37" i="6"/>
  <c r="I37" i="6"/>
  <c r="G37" i="6"/>
  <c r="H37" i="6" s="1"/>
  <c r="F37" i="6"/>
  <c r="E37" i="6"/>
  <c r="B37" i="6"/>
  <c r="J36" i="6"/>
  <c r="I36" i="6"/>
  <c r="G36" i="6"/>
  <c r="F36" i="6"/>
  <c r="H36" i="6" s="1"/>
  <c r="E36" i="6"/>
  <c r="B36" i="6"/>
  <c r="J35" i="6"/>
  <c r="G35" i="6"/>
  <c r="F35" i="6"/>
  <c r="H35" i="6" s="1"/>
  <c r="E35" i="6"/>
  <c r="B35" i="6"/>
  <c r="G33" i="6"/>
  <c r="J33" i="6" s="1"/>
  <c r="F33" i="6"/>
  <c r="I33" i="6" s="1"/>
  <c r="E33" i="6"/>
  <c r="B33" i="6"/>
  <c r="H32" i="6"/>
  <c r="G32" i="6"/>
  <c r="J32" i="6" s="1"/>
  <c r="F32" i="6"/>
  <c r="I32" i="6" s="1"/>
  <c r="E32" i="6"/>
  <c r="B32" i="6"/>
  <c r="I31" i="6"/>
  <c r="H31" i="6"/>
  <c r="G31" i="6"/>
  <c r="J31" i="6" s="1"/>
  <c r="F31" i="6"/>
  <c r="E31" i="6"/>
  <c r="B31" i="6"/>
  <c r="B30" i="6"/>
  <c r="J29" i="6"/>
  <c r="I29" i="6"/>
  <c r="H29" i="6"/>
  <c r="G29" i="6"/>
  <c r="F29" i="6"/>
  <c r="E29" i="6"/>
  <c r="B29" i="6"/>
  <c r="J28" i="6"/>
  <c r="G28" i="6"/>
  <c r="F28" i="6"/>
  <c r="H28" i="6" s="1"/>
  <c r="E28" i="6"/>
  <c r="B28" i="6"/>
  <c r="G27" i="6"/>
  <c r="J27" i="6" s="1"/>
  <c r="F27" i="6"/>
  <c r="I27" i="6" s="1"/>
  <c r="E27" i="6"/>
  <c r="B27" i="6"/>
  <c r="H26" i="6"/>
  <c r="G26" i="6"/>
  <c r="J26" i="6" s="1"/>
  <c r="F26" i="6"/>
  <c r="I26" i="6" s="1"/>
  <c r="E26" i="6"/>
  <c r="B26" i="6"/>
  <c r="I25" i="6"/>
  <c r="H25" i="6"/>
  <c r="G25" i="6"/>
  <c r="J25" i="6" s="1"/>
  <c r="F25" i="6"/>
  <c r="E25" i="6"/>
  <c r="B25" i="6"/>
  <c r="J24" i="6"/>
  <c r="I24" i="6"/>
  <c r="H24" i="6"/>
  <c r="G24" i="6"/>
  <c r="F24" i="6"/>
  <c r="E24" i="6"/>
  <c r="B24" i="6"/>
  <c r="J23" i="6"/>
  <c r="I23" i="6"/>
  <c r="H23" i="6"/>
  <c r="G23" i="6"/>
  <c r="F23" i="6"/>
  <c r="E23" i="6"/>
  <c r="B23" i="6"/>
  <c r="J22" i="6"/>
  <c r="G22" i="6"/>
  <c r="H22" i="6" s="1"/>
  <c r="F22" i="6"/>
  <c r="I22" i="6" s="1"/>
  <c r="E22" i="6"/>
  <c r="B22" i="6"/>
  <c r="G21" i="6"/>
  <c r="H21" i="6" s="1"/>
  <c r="F21" i="6"/>
  <c r="I21" i="6" s="1"/>
  <c r="E21" i="6"/>
  <c r="B21" i="6"/>
  <c r="H20" i="6"/>
  <c r="G20" i="6"/>
  <c r="J20" i="6" s="1"/>
  <c r="F20" i="6"/>
  <c r="I20" i="6" s="1"/>
  <c r="E20" i="6"/>
  <c r="B20" i="6"/>
  <c r="I19" i="6"/>
  <c r="H19" i="6"/>
  <c r="G19" i="6"/>
  <c r="J19" i="6" s="1"/>
  <c r="F19" i="6"/>
  <c r="E19" i="6"/>
  <c r="B19" i="6"/>
  <c r="J18" i="6"/>
  <c r="I18" i="6"/>
  <c r="G18" i="6"/>
  <c r="H18" i="6" s="1"/>
  <c r="F18" i="6"/>
  <c r="E18" i="6"/>
  <c r="B18" i="6"/>
  <c r="J17" i="6"/>
  <c r="I17" i="6"/>
  <c r="H17" i="6"/>
  <c r="G17" i="6"/>
  <c r="F17" i="6"/>
  <c r="E17" i="6"/>
  <c r="B17" i="6"/>
  <c r="J16" i="6"/>
  <c r="G16" i="6"/>
  <c r="F16" i="6"/>
  <c r="H16" i="6" s="1"/>
  <c r="E16" i="6"/>
  <c r="B16" i="6"/>
  <c r="G14" i="6"/>
  <c r="J14" i="6" s="1"/>
  <c r="F14" i="6"/>
  <c r="I14" i="6" s="1"/>
  <c r="E14" i="6"/>
  <c r="B14" i="6"/>
  <c r="H13" i="6"/>
  <c r="G13" i="6"/>
  <c r="J13" i="6" s="1"/>
  <c r="F13" i="6"/>
  <c r="I13" i="6" s="1"/>
  <c r="E13" i="6"/>
  <c r="B13" i="6"/>
  <c r="I12" i="6"/>
  <c r="H12" i="6"/>
  <c r="G12" i="6"/>
  <c r="J12" i="6" s="1"/>
  <c r="F12" i="6"/>
  <c r="E12" i="6"/>
  <c r="B12" i="6"/>
  <c r="J11" i="6"/>
  <c r="I11" i="6"/>
  <c r="H11" i="6"/>
  <c r="G11" i="6"/>
  <c r="F11" i="6"/>
  <c r="E11" i="6"/>
  <c r="B11" i="6"/>
  <c r="J10" i="6"/>
  <c r="I10" i="6"/>
  <c r="H10" i="6"/>
  <c r="G10" i="6"/>
  <c r="F10" i="6"/>
  <c r="E10" i="6"/>
  <c r="B10" i="6"/>
  <c r="J9" i="6"/>
  <c r="G9" i="6"/>
  <c r="H9" i="6" s="1"/>
  <c r="F9" i="6"/>
  <c r="I9" i="6" s="1"/>
  <c r="E9" i="6"/>
  <c r="B9" i="6"/>
  <c r="G8" i="6"/>
  <c r="H8" i="6" s="1"/>
  <c r="F8" i="6"/>
  <c r="I8" i="6" s="1"/>
  <c r="E8" i="6"/>
  <c r="B8" i="6"/>
  <c r="A3" i="6"/>
  <c r="T52" i="5"/>
  <c r="R52" i="5"/>
  <c r="Q52" i="5"/>
  <c r="O52" i="5"/>
  <c r="N52" i="5"/>
  <c r="L52" i="5"/>
  <c r="K52" i="5"/>
  <c r="I52" i="5"/>
  <c r="H52" i="5"/>
  <c r="F52" i="5"/>
  <c r="E52" i="5"/>
  <c r="C52" i="5"/>
  <c r="T51" i="5"/>
  <c r="Q51" i="5"/>
  <c r="N51" i="5"/>
  <c r="K51" i="5"/>
  <c r="H51" i="5"/>
  <c r="E51" i="5"/>
  <c r="T50" i="5"/>
  <c r="Q50" i="5"/>
  <c r="N50" i="5"/>
  <c r="K50" i="5"/>
  <c r="H50" i="5"/>
  <c r="E50" i="5"/>
  <c r="T49" i="5"/>
  <c r="Q49" i="5"/>
  <c r="N49" i="5"/>
  <c r="K49" i="5"/>
  <c r="H49" i="5"/>
  <c r="E49" i="5"/>
  <c r="T48" i="5"/>
  <c r="Q48" i="5"/>
  <c r="N48" i="5"/>
  <c r="K48" i="5"/>
  <c r="H48" i="5"/>
  <c r="E48" i="5"/>
  <c r="T47" i="5"/>
  <c r="Q47" i="5"/>
  <c r="N47" i="5"/>
  <c r="K47" i="5"/>
  <c r="H47" i="5"/>
  <c r="E47" i="5"/>
  <c r="T45" i="5"/>
  <c r="R45" i="5"/>
  <c r="Q45" i="5"/>
  <c r="O45" i="5"/>
  <c r="N45" i="5"/>
  <c r="L45" i="5"/>
  <c r="K45" i="5"/>
  <c r="I45" i="5"/>
  <c r="H45" i="5"/>
  <c r="F45" i="5"/>
  <c r="E45" i="5"/>
  <c r="C45" i="5"/>
  <c r="T44" i="5"/>
  <c r="Q44" i="5"/>
  <c r="N44" i="5"/>
  <c r="K44" i="5"/>
  <c r="H44" i="5"/>
  <c r="E44" i="5"/>
  <c r="T42" i="5"/>
  <c r="R42" i="5"/>
  <c r="Q42" i="5"/>
  <c r="O42" i="5"/>
  <c r="N42" i="5"/>
  <c r="L42" i="5"/>
  <c r="K42" i="5"/>
  <c r="I42" i="5"/>
  <c r="F42" i="5"/>
  <c r="E42" i="5"/>
  <c r="C42" i="5"/>
  <c r="T41" i="5"/>
  <c r="Q41" i="5"/>
  <c r="N41" i="5"/>
  <c r="K41" i="5"/>
  <c r="E41" i="5"/>
  <c r="L39" i="5"/>
  <c r="L53" i="5" s="1"/>
  <c r="T38" i="5"/>
  <c r="R38" i="5"/>
  <c r="Q38" i="5"/>
  <c r="O38" i="5"/>
  <c r="N38" i="5"/>
  <c r="L38" i="5"/>
  <c r="K38" i="5"/>
  <c r="I38" i="5"/>
  <c r="H38" i="5"/>
  <c r="F38" i="5"/>
  <c r="E38" i="5"/>
  <c r="C38" i="5"/>
  <c r="T37" i="5"/>
  <c r="Q37" i="5"/>
  <c r="N37" i="5"/>
  <c r="K37" i="5"/>
  <c r="H37" i="5"/>
  <c r="E37" i="5"/>
  <c r="T36" i="5"/>
  <c r="Q36" i="5"/>
  <c r="N36" i="5"/>
  <c r="K36" i="5"/>
  <c r="H36" i="5"/>
  <c r="E36" i="5"/>
  <c r="T35" i="5"/>
  <c r="Q35" i="5"/>
  <c r="N35" i="5"/>
  <c r="K35" i="5"/>
  <c r="H35" i="5"/>
  <c r="E35" i="5"/>
  <c r="T34" i="5"/>
  <c r="Q34" i="5"/>
  <c r="N34" i="5"/>
  <c r="K34" i="5"/>
  <c r="H34" i="5"/>
  <c r="E34" i="5"/>
  <c r="T33" i="5"/>
  <c r="Q33" i="5"/>
  <c r="N33" i="5"/>
  <c r="K33" i="5"/>
  <c r="H33" i="5"/>
  <c r="E33" i="5"/>
  <c r="T32" i="5"/>
  <c r="Q32" i="5"/>
  <c r="N32" i="5"/>
  <c r="K32" i="5"/>
  <c r="H32" i="5"/>
  <c r="E32" i="5"/>
  <c r="T31" i="5"/>
  <c r="Q31" i="5"/>
  <c r="N31" i="5"/>
  <c r="K31" i="5"/>
  <c r="H31" i="5"/>
  <c r="E31" i="5"/>
  <c r="T30" i="5"/>
  <c r="Q30" i="5"/>
  <c r="N30" i="5"/>
  <c r="K30" i="5"/>
  <c r="H30" i="5"/>
  <c r="E30" i="5"/>
  <c r="T29" i="5"/>
  <c r="Q29" i="5"/>
  <c r="N29" i="5"/>
  <c r="K29" i="5"/>
  <c r="H29" i="5"/>
  <c r="E29" i="5"/>
  <c r="T28" i="5"/>
  <c r="Q28" i="5"/>
  <c r="N28" i="5"/>
  <c r="K28" i="5"/>
  <c r="H28" i="5"/>
  <c r="E28" i="5"/>
  <c r="T27" i="5"/>
  <c r="Q27" i="5"/>
  <c r="N27" i="5"/>
  <c r="K27" i="5"/>
  <c r="H27" i="5"/>
  <c r="E27" i="5"/>
  <c r="T26" i="5"/>
  <c r="Q26" i="5"/>
  <c r="N26" i="5"/>
  <c r="K26" i="5"/>
  <c r="H26" i="5"/>
  <c r="E26" i="5"/>
  <c r="T25" i="5"/>
  <c r="Q25" i="5"/>
  <c r="N25" i="5"/>
  <c r="K25" i="5"/>
  <c r="H25" i="5"/>
  <c r="E25" i="5"/>
  <c r="T24" i="5"/>
  <c r="Q24" i="5"/>
  <c r="N24" i="5"/>
  <c r="K24" i="5"/>
  <c r="H24" i="5"/>
  <c r="E24" i="5"/>
  <c r="T23" i="5"/>
  <c r="Q23" i="5"/>
  <c r="N23" i="5"/>
  <c r="K23" i="5"/>
  <c r="H23" i="5"/>
  <c r="E23" i="5"/>
  <c r="T21" i="5"/>
  <c r="R21" i="5"/>
  <c r="R39" i="5" s="1"/>
  <c r="R53" i="5" s="1"/>
  <c r="O21" i="5"/>
  <c r="O39" i="5" s="1"/>
  <c r="O53" i="5" s="1"/>
  <c r="N21" i="5"/>
  <c r="L21" i="5"/>
  <c r="K21" i="5"/>
  <c r="I21" i="5"/>
  <c r="I39" i="5" s="1"/>
  <c r="I53" i="5" s="1"/>
  <c r="H21" i="5"/>
  <c r="F21" i="5"/>
  <c r="F39" i="5" s="1"/>
  <c r="F53" i="5" s="1"/>
  <c r="C21" i="5"/>
  <c r="C39" i="5" s="1"/>
  <c r="C53" i="5" s="1"/>
  <c r="T20" i="5"/>
  <c r="Q20" i="5"/>
  <c r="N20" i="5"/>
  <c r="K20" i="5"/>
  <c r="H20" i="5"/>
  <c r="E20" i="5"/>
  <c r="T19" i="5"/>
  <c r="Q19" i="5"/>
  <c r="N19" i="5"/>
  <c r="K19" i="5"/>
  <c r="H19" i="5"/>
  <c r="E19" i="5"/>
  <c r="T18" i="5"/>
  <c r="Q18" i="5"/>
  <c r="N18" i="5"/>
  <c r="K18" i="5"/>
  <c r="H18" i="5"/>
  <c r="E18" i="5"/>
  <c r="T17" i="5"/>
  <c r="Q17" i="5"/>
  <c r="N17" i="5"/>
  <c r="K17" i="5"/>
  <c r="H17" i="5"/>
  <c r="E17" i="5"/>
  <c r="T16" i="5"/>
  <c r="Q16" i="5"/>
  <c r="N16" i="5"/>
  <c r="K16" i="5"/>
  <c r="H16" i="5"/>
  <c r="E16" i="5"/>
  <c r="T14" i="5"/>
  <c r="Q14" i="5"/>
  <c r="N14" i="5"/>
  <c r="K14" i="5"/>
  <c r="H14" i="5"/>
  <c r="E14" i="5"/>
  <c r="T13" i="5"/>
  <c r="Q13" i="5"/>
  <c r="N13" i="5"/>
  <c r="K13" i="5"/>
  <c r="H13" i="5"/>
  <c r="E13" i="5"/>
  <c r="T12" i="5"/>
  <c r="Q12" i="5"/>
  <c r="N12" i="5"/>
  <c r="K12" i="5"/>
  <c r="H12" i="5"/>
  <c r="E12" i="5"/>
  <c r="T11" i="5"/>
  <c r="Q11" i="5"/>
  <c r="N11" i="5"/>
  <c r="K11" i="5"/>
  <c r="H11" i="5"/>
  <c r="E11" i="5"/>
  <c r="T10" i="5"/>
  <c r="Q10" i="5"/>
  <c r="N10" i="5"/>
  <c r="K10" i="5"/>
  <c r="H10" i="5"/>
  <c r="E10" i="5"/>
  <c r="T9" i="5"/>
  <c r="Q9" i="5"/>
  <c r="N9" i="5"/>
  <c r="K9" i="5"/>
  <c r="H9" i="5"/>
  <c r="E9" i="5"/>
  <c r="T8" i="5"/>
  <c r="Q8" i="5"/>
  <c r="N8" i="5"/>
  <c r="K8" i="5"/>
  <c r="H8" i="5"/>
  <c r="E8" i="5"/>
  <c r="E39" i="5" l="1"/>
  <c r="E53" i="5"/>
  <c r="Q39" i="5"/>
  <c r="Q53" i="5"/>
  <c r="I55" i="6"/>
  <c r="H39" i="5"/>
  <c r="J55" i="6"/>
  <c r="T39" i="5"/>
  <c r="J8" i="6"/>
  <c r="I16" i="6"/>
  <c r="J21" i="6"/>
  <c r="I28" i="6"/>
  <c r="I35" i="6"/>
  <c r="J40" i="6"/>
  <c r="J52" i="6"/>
  <c r="E21" i="5"/>
  <c r="Q21" i="5"/>
  <c r="J54" i="6"/>
  <c r="H14" i="6"/>
  <c r="H27" i="6"/>
  <c r="H33" i="6"/>
  <c r="T53" i="5"/>
  <c r="H53" i="6"/>
  <c r="D55" i="6"/>
  <c r="E55" i="6" s="1"/>
  <c r="H53" i="5"/>
  <c r="K53" i="5" l="1"/>
  <c r="K39" i="5"/>
  <c r="N53" i="5"/>
  <c r="N39" i="5"/>
</calcChain>
</file>

<file path=xl/sharedStrings.xml><?xml version="1.0" encoding="utf-8"?>
<sst xmlns="http://schemas.openxmlformats.org/spreadsheetml/2006/main" count="212" uniqueCount="78">
  <si>
    <t>STATE LEVEL BANKERS' COMMITTEE BIHAR, PATNA</t>
  </si>
  <si>
    <t>SL</t>
  </si>
  <si>
    <t xml:space="preserve">BANK NAME </t>
  </si>
  <si>
    <t>AGRICULTURE</t>
  </si>
  <si>
    <t>O P S</t>
  </si>
  <si>
    <t>TPS</t>
  </si>
  <si>
    <t>N P S</t>
  </si>
  <si>
    <t>GRAND TOTAL</t>
  </si>
  <si>
    <t>TARGET</t>
  </si>
  <si>
    <t>ACHIE</t>
  </si>
  <si>
    <t>%ACH</t>
  </si>
  <si>
    <t>LEAD BANKS</t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</si>
  <si>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</si>
  <si>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</si>
  <si>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</si>
  <si>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</si>
  <si>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</si>
  <si>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</si>
  <si>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</si>
  <si>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/>
  </si>
  <si>
    <t>OTHER BANKS</t>
  </si>
  <si>
    <t>BANK OF INDIA</t>
  </si>
  <si>
    <t>BANK OF MAHARASHTRA</t>
  </si>
  <si>
    <t>INDIAN BANK</t>
  </si>
  <si>
    <t>INDIAN OVERSEAS BANK</t>
  </si>
  <si>
    <t>PUNJAB AND SIND BANK</t>
  </si>
  <si>
    <t xml:space="preserve">TOTAL PUBLIC SECTOR BANKS </t>
  </si>
  <si>
    <t xml:space="preserve">PRIVATE BANKS 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</si>
  <si>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</si>
  <si>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</si>
  <si>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</si>
  <si>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</si>
  <si>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</si>
  <si>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</si>
  <si>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</si>
  <si>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</si>
  <si>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</si>
  <si>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</si>
  <si>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</si>
  <si>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</si>
  <si>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</si>
  <si>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</si>
  <si>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</si>
  <si>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BANKS</t>
  </si>
  <si>
    <t xml:space="preserve">Total COMM.  BANKS </t>
  </si>
  <si>
    <t xml:space="preserve">CO-OPERATIVE BANKS </t>
  </si>
  <si>
    <t>STATE CO-OP. BANK</t>
  </si>
  <si>
    <t xml:space="preserve">REGIONAL RURAL BANKS </t>
  </si>
  <si>
    <t>BIHAR GRAMIN BANK</t>
  </si>
  <si>
    <t>TOTAL REGIONAL RURAL BANKS</t>
  </si>
  <si>
    <t xml:space="preserve">SMALL FINANCE BANK </t>
  </si>
  <si>
    <t>JANA SMALL FIN. BANK</t>
  </si>
  <si>
    <t>UJJIVAN SMALL FIN. BANK</t>
  </si>
  <si>
    <t>UTKARSH SMALL FIN. BANK</t>
  </si>
  <si>
    <t>ESAF SMALL FIN. BANK</t>
  </si>
  <si>
    <t>UNITY SMALL FINANCE BANK</t>
  </si>
  <si>
    <t xml:space="preserve">TOTAL SMALL FINANCE BANK  </t>
  </si>
  <si>
    <t>(CONVENOR- STATE BANK OF INDIA)</t>
  </si>
  <si>
    <r>
      <t xml:space="preserve">SECTOR:       TOTAL ACP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  </t>
    </r>
    <r>
      <rPr>
        <sz val="10"/>
        <color theme="1"/>
        <rFont val="Calibri"/>
        <family val="2"/>
        <scheme val="minor"/>
      </rPr>
      <t>(Rs.  in Lakh)</t>
    </r>
  </si>
  <si>
    <t>Institutions Commercial Banks</t>
  </si>
  <si>
    <t>2012-2013</t>
  </si>
  <si>
    <t>2013-2014</t>
  </si>
  <si>
    <t xml:space="preserve">GROWTH % OVR  PRV. YR </t>
  </si>
  <si>
    <t xml:space="preserve">TARGET </t>
  </si>
  <si>
    <t>OTHERS BANKS</t>
  </si>
  <si>
    <t>TOTAL COMMERCIAL BANK</t>
  </si>
  <si>
    <t>CO-OPERATIVE BANKS</t>
  </si>
  <si>
    <t xml:space="preserve"> </t>
  </si>
  <si>
    <t>TOTAL COOPERATIVE BANK</t>
  </si>
  <si>
    <t>REGIONAL BANKS</t>
  </si>
  <si>
    <t>TOTAL OF  R.R.Bs</t>
  </si>
  <si>
    <t>TOTAL FOR BIHAR</t>
  </si>
  <si>
    <t>S.N</t>
  </si>
  <si>
    <t>( Amount In Rs. Crore )</t>
  </si>
  <si>
    <t xml:space="preserve">TOTAL CO-OPERATIVE BANKS  </t>
  </si>
  <si>
    <t>MSME</t>
  </si>
  <si>
    <t>BANK WISE PERFORMANCE : ANNUAL CREDIT PLAN (ACP) FY 2025 - 26 AS ON 31.12.2025</t>
  </si>
  <si>
    <t>BANK WISE PERFORMANCE : ANNUAL CREDIT PLAN (ACP) FY 2025 - 26 AS ON 31.03.2026 (provisional)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</si>
</sst>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/>
    </xf>
    <xf numFmtId="164" fontId="1" fillId="3" borderId="1" xfId="0" applyNumberFormat="1" applyFont="1" applyFill="1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10" fontId="0" fillId="3" borderId="1" xfId="0" applyNumberForma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10" fontId="0" fillId="2" borderId="1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4" fontId="1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2" fontId="7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2" fontId="0" fillId="0" borderId="0" xfId="0" applyNumberFormat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right"/>
    </xf>
    <xf numFmtId="2" fontId="7" fillId="4" borderId="5" xfId="0" applyNumberFormat="1" applyFont="1" applyFill="1" applyBorder="1" applyAlignment="1">
      <alignment horizontal="right"/>
    </xf>
    <xf numFmtId="2" fontId="7" fillId="4" borderId="5" xfId="0" applyNumberFormat="1" applyFont="1" applyFill="1" applyBorder="1" applyAlignment="1">
      <alignment horizontal="center"/>
    </xf>
    <xf numFmtId="0" fontId="0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Normal="100" workbookViewId="0">
      <selection activeCell="A8" sqref="A8:XFD8"/>
    </sheetView>
  </sheetViews>
  <sheetFormatPr defaultRowHeight="15" x14ac:dyDescent="0.25"/>
  <cols>
    <col min="1" max="1" width="4" style="24" bestFit="1" customWidth="1"/>
    <col min="2" max="2" width="32.85546875" style="25" bestFit="1" customWidth="1"/>
    <col min="3" max="3" width="10.5703125" style="24" customWidth="1"/>
    <col min="4" max="4" width="10.5703125" style="32" customWidth="1"/>
    <col min="5" max="5" width="10.5703125" style="26" customWidth="1"/>
    <col min="6" max="6" width="10.5703125" style="24" customWidth="1"/>
    <col min="7" max="7" width="10.5703125" style="32" customWidth="1"/>
    <col min="8" max="8" width="10.5703125" style="26" customWidth="1"/>
    <col min="9" max="9" width="10.5703125" style="24" customWidth="1"/>
    <col min="10" max="10" width="10.5703125" style="32" customWidth="1"/>
    <col min="11" max="11" width="10.5703125" style="26" customWidth="1"/>
    <col min="12" max="12" width="10.5703125" style="24" customWidth="1"/>
    <col min="13" max="13" width="10.5703125" style="32" customWidth="1"/>
    <col min="14" max="15" width="10.5703125" style="24" customWidth="1"/>
    <col min="16" max="16" width="10.5703125" style="32" customWidth="1"/>
    <col min="17" max="18" width="10.5703125" style="24" customWidth="1"/>
    <col min="19" max="19" width="10.7109375" style="32" customWidth="1"/>
    <col min="20" max="20" width="10.5703125" style="26" customWidth="1"/>
  </cols>
  <sheetData>
    <row r="1" spans="1:20" ht="17.100000000000001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7.100000000000001" customHeight="1" x14ac:dyDescent="0.25">
      <c r="A2" s="50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7.100000000000001" customHeight="1" x14ac:dyDescent="0.25">
      <c r="A3" s="50" t="s">
        <v>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17.100000000000001" customHeight="1" x14ac:dyDescent="0.25">
      <c r="A4" s="51" t="s">
        <v>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ht="17.100000000000001" customHeight="1" x14ac:dyDescent="0.25">
      <c r="A5" s="52" t="s">
        <v>72</v>
      </c>
      <c r="B5" s="53" t="s">
        <v>2</v>
      </c>
      <c r="C5" s="54" t="s">
        <v>3</v>
      </c>
      <c r="D5" s="54"/>
      <c r="E5" s="54"/>
      <c r="F5" s="54" t="s">
        <v>75</v>
      </c>
      <c r="G5" s="54"/>
      <c r="H5" s="54"/>
      <c r="I5" s="54" t="s">
        <v>4</v>
      </c>
      <c r="J5" s="54"/>
      <c r="K5" s="54"/>
      <c r="L5" s="54" t="s">
        <v>5</v>
      </c>
      <c r="M5" s="54"/>
      <c r="N5" s="54"/>
      <c r="O5" s="54" t="s">
        <v>6</v>
      </c>
      <c r="P5" s="54"/>
      <c r="Q5" s="54"/>
      <c r="R5" s="54" t="s">
        <v>7</v>
      </c>
      <c r="S5" s="54"/>
      <c r="T5" s="54"/>
    </row>
    <row r="6" spans="1:20" ht="17.100000000000001" customHeight="1" x14ac:dyDescent="0.25">
      <c r="A6" s="52"/>
      <c r="B6" s="53"/>
      <c r="C6" s="31" t="s">
        <v>8</v>
      </c>
      <c r="D6" s="41" t="s">
        <v>9</v>
      </c>
      <c r="E6" s="42" t="s">
        <v>10</v>
      </c>
      <c r="F6" s="31" t="s">
        <v>8</v>
      </c>
      <c r="G6" s="41" t="s">
        <v>9</v>
      </c>
      <c r="H6" s="42" t="s">
        <v>10</v>
      </c>
      <c r="I6" s="31" t="s">
        <v>8</v>
      </c>
      <c r="J6" s="41" t="s">
        <v>9</v>
      </c>
      <c r="K6" s="42" t="s">
        <v>10</v>
      </c>
      <c r="L6" s="31" t="s">
        <v>8</v>
      </c>
      <c r="M6" s="41" t="s">
        <v>9</v>
      </c>
      <c r="N6" s="31" t="s">
        <v>10</v>
      </c>
      <c r="O6" s="31" t="s">
        <v>8</v>
      </c>
      <c r="P6" s="41" t="s">
        <v>9</v>
      </c>
      <c r="Q6" s="31" t="s">
        <v>10</v>
      </c>
      <c r="R6" s="31" t="s">
        <v>8</v>
      </c>
      <c r="S6" s="41" t="s">
        <v>9</v>
      </c>
      <c r="T6" s="42" t="s">
        <v>10</v>
      </c>
    </row>
    <row r="7" spans="1:20" s="27" customFormat="1" ht="17.100000000000001" customHeight="1" x14ac:dyDescent="0.25">
      <c r="A7" s="30"/>
      <c r="B7" s="28" t="s">
        <v>11</v>
      </c>
      <c r="C7" s="43"/>
      <c r="D7" s="46" t="s">
        <v>19</v>
      </c>
      <c r="E7" s="29"/>
      <c r="F7" s="43"/>
      <c r="G7" s="46" t="s">
        <v>19</v>
      </c>
      <c r="H7" s="29"/>
      <c r="I7" s="43"/>
      <c r="J7" s="46" t="s">
        <v>19</v>
      </c>
      <c r="K7" s="29"/>
      <c r="L7" s="43"/>
      <c r="M7" s="46" t="s">
        <v>19</v>
      </c>
      <c r="N7" s="30"/>
      <c r="O7" s="43"/>
      <c r="P7" s="46" t="s">
        <v>19</v>
      </c>
      <c r="Q7" s="30"/>
      <c r="R7" s="43"/>
      <c r="S7" s="44" t="s">
        <v>19</v>
      </c>
      <c r="T7" s="29"/>
    </row>
    <row r="8" spans="1:20" s="67" customFormat="1" ht="17.100000000000001" customHeight="1" x14ac:dyDescent="0.25">
      <c r="A8" s="62">
        <v>1</v>
      </c>
      <c r="B8" s="63" t="s">
        <v>12</v>
      </c>
      <c r="C8" s="64">
        <v>11052</v>
      </c>
      <c r="D8" s="65">
        <v>3983.73</v>
      </c>
      <c r="E8" s="66">
        <f t="shared" ref="E8:E14" si="0">(D8/C8)*100</f>
        <v>36.045331161780673</v>
      </c>
      <c r="F8" s="64">
        <v>16298</v>
      </c>
      <c r="G8" s="65">
        <v>11846.9</v>
      </c>
      <c r="H8" s="66">
        <f t="shared" ref="H8:H14" si="1">(G8/F8)*100</f>
        <v>72.689287029083317</v>
      </c>
      <c r="I8" s="64">
        <v>603</v>
      </c>
      <c r="J8" s="65">
        <v>622.39</v>
      </c>
      <c r="K8" s="66">
        <f t="shared" ref="K8:K14" si="2">(J8/I8)*100</f>
        <v>103.21558872305141</v>
      </c>
      <c r="L8" s="64">
        <v>27953</v>
      </c>
      <c r="M8" s="65">
        <v>16453.02</v>
      </c>
      <c r="N8" s="66">
        <f t="shared" ref="N8:N14" si="3">(M8/L8)*100</f>
        <v>58.859585733195004</v>
      </c>
      <c r="O8" s="64">
        <v>23965</v>
      </c>
      <c r="P8" s="65">
        <v>20490.96</v>
      </c>
      <c r="Q8" s="66">
        <f t="shared" ref="Q8:Q14" si="4">(P8/O8)*100</f>
        <v>85.503692885457966</v>
      </c>
      <c r="R8" s="64">
        <v>51918</v>
      </c>
      <c r="S8" s="65">
        <v>36943.980000000003</v>
      </c>
      <c r="T8" s="66">
        <f t="shared" ref="T8:T14" si="5">(S8/R8)*100</f>
        <v>71.158326591933445</v>
      </c>
    </row>
    <row r="9" spans="1:20" ht="17.100000000000001" customHeight="1" x14ac:dyDescent="0.25">
      <c r="A9" s="33">
        <v>2</v>
      </c>
      <c r="B9" s="34" t="s">
        <v>13</v>
      </c>
      <c r="C9" s="48">
        <v>3663</v>
      </c>
      <c r="D9" s="45">
        <v>1901.68</v>
      </c>
      <c r="E9" s="35">
        <f t="shared" si="0"/>
        <v>51.915915915915924</v>
      </c>
      <c r="F9" s="48">
        <v>5400</v>
      </c>
      <c r="G9" s="45">
        <v>3332.77</v>
      </c>
      <c r="H9" s="35">
        <f t="shared" si="1"/>
        <v>61.717962962962957</v>
      </c>
      <c r="I9" s="48">
        <v>290</v>
      </c>
      <c r="J9" s="45">
        <v>35.630000000000003</v>
      </c>
      <c r="K9" s="35">
        <f t="shared" si="2"/>
        <v>12.286206896551725</v>
      </c>
      <c r="L9" s="48">
        <v>9353</v>
      </c>
      <c r="M9" s="45">
        <v>5270.08</v>
      </c>
      <c r="N9" s="35">
        <f t="shared" si="3"/>
        <v>56.346412915642041</v>
      </c>
      <c r="O9" s="48">
        <v>4150</v>
      </c>
      <c r="P9" s="45">
        <v>3848.57</v>
      </c>
      <c r="Q9" s="35">
        <f t="shared" si="4"/>
        <v>92.736626506024095</v>
      </c>
      <c r="R9" s="48">
        <v>13503</v>
      </c>
      <c r="S9" s="45">
        <v>9118.65</v>
      </c>
      <c r="T9" s="35">
        <f t="shared" si="5"/>
        <v>67.530548766940683</v>
      </c>
    </row>
    <row r="10" spans="1:20" ht="17.100000000000001" customHeight="1" x14ac:dyDescent="0.25">
      <c r="A10" s="33">
        <v>3</v>
      </c>
      <c r="B10" s="34" t="s">
        <v>14</v>
      </c>
      <c r="C10" s="48">
        <v>3725</v>
      </c>
      <c r="D10" s="45">
        <v>695.13</v>
      </c>
      <c r="E10" s="35">
        <f t="shared" si="0"/>
        <v>18.661208053691276</v>
      </c>
      <c r="F10" s="48">
        <v>5493</v>
      </c>
      <c r="G10" s="45">
        <v>2731.41</v>
      </c>
      <c r="H10" s="35">
        <f t="shared" si="1"/>
        <v>49.725286728563624</v>
      </c>
      <c r="I10" s="48">
        <v>316</v>
      </c>
      <c r="J10" s="45">
        <v>124.23</v>
      </c>
      <c r="K10" s="35">
        <f t="shared" si="2"/>
        <v>39.313291139240505</v>
      </c>
      <c r="L10" s="48">
        <v>9534</v>
      </c>
      <c r="M10" s="45">
        <v>3550.77</v>
      </c>
      <c r="N10" s="35">
        <f t="shared" si="3"/>
        <v>37.24323473882945</v>
      </c>
      <c r="O10" s="48">
        <v>4127</v>
      </c>
      <c r="P10" s="45">
        <v>3014.05</v>
      </c>
      <c r="Q10" s="35">
        <f t="shared" si="4"/>
        <v>73.032469105888055</v>
      </c>
      <c r="R10" s="48">
        <v>13661</v>
      </c>
      <c r="S10" s="45">
        <v>6564.81</v>
      </c>
      <c r="T10" s="35">
        <f t="shared" si="5"/>
        <v>48.055120415782156</v>
      </c>
    </row>
    <row r="11" spans="1:20" ht="17.100000000000001" customHeight="1" x14ac:dyDescent="0.25">
      <c r="A11" s="33">
        <v>4</v>
      </c>
      <c r="B11" s="34" t="s">
        <v>15</v>
      </c>
      <c r="C11" s="48">
        <v>4053</v>
      </c>
      <c r="D11" s="45">
        <v>2414.4299999999998</v>
      </c>
      <c r="E11" s="35">
        <f t="shared" si="0"/>
        <v>59.571428571428562</v>
      </c>
      <c r="F11" s="48">
        <v>8567</v>
      </c>
      <c r="G11" s="45">
        <v>5587.13</v>
      </c>
      <c r="H11" s="35">
        <f t="shared" si="1"/>
        <v>65.216878720672341</v>
      </c>
      <c r="I11" s="48">
        <v>376</v>
      </c>
      <c r="J11" s="45">
        <v>213.09</v>
      </c>
      <c r="K11" s="35">
        <f t="shared" si="2"/>
        <v>56.672872340425528</v>
      </c>
      <c r="L11" s="48">
        <v>12996</v>
      </c>
      <c r="M11" s="45">
        <v>8214.65</v>
      </c>
      <c r="N11" s="35">
        <f t="shared" si="3"/>
        <v>63.209064327485379</v>
      </c>
      <c r="O11" s="48">
        <v>5736</v>
      </c>
      <c r="P11" s="45">
        <v>2361.4</v>
      </c>
      <c r="Q11" s="35">
        <f t="shared" si="4"/>
        <v>41.168061366806135</v>
      </c>
      <c r="R11" s="48">
        <v>18732</v>
      </c>
      <c r="S11" s="45">
        <v>10576.04</v>
      </c>
      <c r="T11" s="35">
        <f t="shared" si="5"/>
        <v>56.459748024770448</v>
      </c>
    </row>
    <row r="12" spans="1:20" ht="17.100000000000001" customHeight="1" x14ac:dyDescent="0.25">
      <c r="A12" s="33">
        <v>5</v>
      </c>
      <c r="B12" s="34" t="s">
        <v>16</v>
      </c>
      <c r="C12" s="48">
        <v>7915</v>
      </c>
      <c r="D12" s="45">
        <v>3276.68</v>
      </c>
      <c r="E12" s="35">
        <f t="shared" si="0"/>
        <v>41.398357548957669</v>
      </c>
      <c r="F12" s="48">
        <v>15067</v>
      </c>
      <c r="G12" s="45">
        <v>12013.39</v>
      </c>
      <c r="H12" s="35">
        <f t="shared" si="1"/>
        <v>79.733125373332442</v>
      </c>
      <c r="I12" s="48">
        <v>480</v>
      </c>
      <c r="J12" s="45">
        <v>288.74</v>
      </c>
      <c r="K12" s="35">
        <f t="shared" si="2"/>
        <v>60.154166666666661</v>
      </c>
      <c r="L12" s="48">
        <v>23462</v>
      </c>
      <c r="M12" s="45">
        <v>15578.81</v>
      </c>
      <c r="N12" s="35">
        <f t="shared" si="3"/>
        <v>66.400179012871874</v>
      </c>
      <c r="O12" s="48">
        <v>10667</v>
      </c>
      <c r="P12" s="45">
        <v>7243.14</v>
      </c>
      <c r="Q12" s="35">
        <f t="shared" si="4"/>
        <v>67.902315552638981</v>
      </c>
      <c r="R12" s="48">
        <v>34129</v>
      </c>
      <c r="S12" s="45">
        <v>22821.96</v>
      </c>
      <c r="T12" s="35">
        <f t="shared" si="5"/>
        <v>66.869700254915173</v>
      </c>
    </row>
    <row r="13" spans="1:20" ht="17.100000000000001" customHeight="1" x14ac:dyDescent="0.25">
      <c r="A13" s="33">
        <v>6</v>
      </c>
      <c r="B13" s="34" t="s">
        <v>17</v>
      </c>
      <c r="C13" s="48">
        <v>2143</v>
      </c>
      <c r="D13" s="45">
        <v>972.23</v>
      </c>
      <c r="E13" s="35">
        <f t="shared" si="0"/>
        <v>45.367708819412037</v>
      </c>
      <c r="F13" s="48">
        <v>3620</v>
      </c>
      <c r="G13" s="45">
        <v>2552.69</v>
      </c>
      <c r="H13" s="35">
        <f t="shared" si="1"/>
        <v>70.516298342541432</v>
      </c>
      <c r="I13" s="48">
        <v>145</v>
      </c>
      <c r="J13" s="45">
        <v>53.12</v>
      </c>
      <c r="K13" s="35">
        <f t="shared" si="2"/>
        <v>36.634482758620692</v>
      </c>
      <c r="L13" s="48">
        <v>5908</v>
      </c>
      <c r="M13" s="45">
        <v>3578.04</v>
      </c>
      <c r="N13" s="35">
        <f t="shared" si="3"/>
        <v>60.562626946513198</v>
      </c>
      <c r="O13" s="48">
        <v>2530</v>
      </c>
      <c r="P13" s="45">
        <v>1460.74</v>
      </c>
      <c r="Q13" s="35">
        <f t="shared" si="4"/>
        <v>57.736758893280637</v>
      </c>
      <c r="R13" s="48">
        <v>8438</v>
      </c>
      <c r="S13" s="45">
        <v>5038.78</v>
      </c>
      <c r="T13" s="35">
        <f t="shared" si="5"/>
        <v>59.715335387532583</v>
      </c>
    </row>
    <row r="14" spans="1:20" ht="17.100000000000001" customHeight="1" x14ac:dyDescent="0.25">
      <c r="A14" s="33">
        <v>7</v>
      </c>
      <c r="B14" s="34" t="s">
        <v>18</v>
      </c>
      <c r="C14" s="48">
        <v>2863</v>
      </c>
      <c r="D14" s="45">
        <v>569.57000000000005</v>
      </c>
      <c r="E14" s="35">
        <f t="shared" si="0"/>
        <v>19.89416695773664</v>
      </c>
      <c r="F14" s="48">
        <v>3889</v>
      </c>
      <c r="G14" s="45">
        <v>1419.56</v>
      </c>
      <c r="H14" s="35">
        <f t="shared" si="1"/>
        <v>36.5019285163281</v>
      </c>
      <c r="I14" s="48">
        <v>590</v>
      </c>
      <c r="J14" s="45">
        <v>685.8</v>
      </c>
      <c r="K14" s="35">
        <f t="shared" si="2"/>
        <v>116.23728813559322</v>
      </c>
      <c r="L14" s="48">
        <v>7342</v>
      </c>
      <c r="M14" s="45">
        <v>2674.93</v>
      </c>
      <c r="N14" s="35">
        <f t="shared" si="3"/>
        <v>36.43326069190956</v>
      </c>
      <c r="O14" s="48">
        <v>1397</v>
      </c>
      <c r="P14" s="45">
        <v>517.22</v>
      </c>
      <c r="Q14" s="35">
        <f t="shared" si="4"/>
        <v>37.023622047244096</v>
      </c>
      <c r="R14" s="48">
        <v>8739</v>
      </c>
      <c r="S14" s="45">
        <v>3192.14</v>
      </c>
      <c r="T14" s="35">
        <f t="shared" si="5"/>
        <v>36.527520311248423</v>
      </c>
    </row>
    <row r="15" spans="1:20" ht="17.100000000000001" customHeight="1" x14ac:dyDescent="0.25">
      <c r="A15" s="36" t="s">
        <v>19</v>
      </c>
      <c r="B15" s="37" t="s">
        <v>20</v>
      </c>
      <c r="C15" s="47"/>
      <c r="D15" s="46" t="s">
        <v>19</v>
      </c>
      <c r="E15" s="39"/>
      <c r="F15" s="47"/>
      <c r="G15" s="46" t="s">
        <v>19</v>
      </c>
      <c r="H15" s="39"/>
      <c r="I15" s="47"/>
      <c r="J15" s="46" t="s">
        <v>19</v>
      </c>
      <c r="K15" s="39"/>
      <c r="L15" s="47"/>
      <c r="M15" s="46" t="s">
        <v>19</v>
      </c>
      <c r="N15" s="36"/>
      <c r="O15" s="47"/>
      <c r="P15" s="46" t="s">
        <v>19</v>
      </c>
      <c r="Q15" s="36"/>
      <c r="R15" s="47"/>
      <c r="S15" s="46" t="s">
        <v>19</v>
      </c>
      <c r="T15" s="39"/>
    </row>
    <row r="16" spans="1:20" ht="17.100000000000001" customHeight="1" x14ac:dyDescent="0.25">
      <c r="A16" s="33">
        <v>8</v>
      </c>
      <c r="B16" s="34" t="s">
        <v>21</v>
      </c>
      <c r="C16" s="48">
        <v>3766</v>
      </c>
      <c r="D16" s="45">
        <v>2025.3</v>
      </c>
      <c r="E16" s="35">
        <f t="shared" ref="E16:E21" si="6">(D16/C16)*100</f>
        <v>53.778544875199152</v>
      </c>
      <c r="F16" s="48">
        <v>4636</v>
      </c>
      <c r="G16" s="45">
        <v>3396.22</v>
      </c>
      <c r="H16" s="35">
        <f t="shared" ref="H16:H21" si="7">(G16/F16)*100</f>
        <v>73.257549611734248</v>
      </c>
      <c r="I16" s="48">
        <v>225</v>
      </c>
      <c r="J16" s="45">
        <v>104.92</v>
      </c>
      <c r="K16" s="35">
        <f t="shared" ref="K16:K21" si="8">(J16/I16)*100</f>
        <v>46.63111111111111</v>
      </c>
      <c r="L16" s="48">
        <v>8627</v>
      </c>
      <c r="M16" s="45">
        <v>5526.44</v>
      </c>
      <c r="N16" s="35">
        <f t="shared" ref="N16:N21" si="9">(M16/L16)*100</f>
        <v>64.059812217456809</v>
      </c>
      <c r="O16" s="48">
        <v>3110</v>
      </c>
      <c r="P16" s="45">
        <v>1642.89</v>
      </c>
      <c r="Q16" s="35">
        <f t="shared" ref="Q16:Q21" si="10">(P16/O16)*100</f>
        <v>52.826045016077174</v>
      </c>
      <c r="R16" s="48">
        <v>11737</v>
      </c>
      <c r="S16" s="45">
        <v>7169.32</v>
      </c>
      <c r="T16" s="35">
        <f t="shared" ref="T16:T21" si="11">(S16/R16)*100</f>
        <v>61.083070631336803</v>
      </c>
    </row>
    <row r="17" spans="1:20" ht="17.100000000000001" customHeight="1" x14ac:dyDescent="0.25">
      <c r="A17" s="33">
        <v>9</v>
      </c>
      <c r="B17" s="34" t="s">
        <v>22</v>
      </c>
      <c r="C17" s="48">
        <v>600</v>
      </c>
      <c r="D17" s="45">
        <v>120.25</v>
      </c>
      <c r="E17" s="35">
        <f t="shared" si="6"/>
        <v>20.041666666666664</v>
      </c>
      <c r="F17" s="48">
        <v>677</v>
      </c>
      <c r="G17" s="45">
        <v>360.74</v>
      </c>
      <c r="H17" s="35">
        <f t="shared" si="7"/>
        <v>53.285081240768093</v>
      </c>
      <c r="I17" s="48">
        <v>62</v>
      </c>
      <c r="J17" s="45">
        <v>36.08</v>
      </c>
      <c r="K17" s="35">
        <f t="shared" si="8"/>
        <v>58.193548387096769</v>
      </c>
      <c r="L17" s="48">
        <v>1339</v>
      </c>
      <c r="M17" s="45">
        <v>517.08000000000004</v>
      </c>
      <c r="N17" s="35">
        <f t="shared" si="9"/>
        <v>38.61687826736371</v>
      </c>
      <c r="O17" s="48">
        <v>1441</v>
      </c>
      <c r="P17" s="45">
        <v>418.2</v>
      </c>
      <c r="Q17" s="35">
        <f t="shared" si="10"/>
        <v>29.02151283830673</v>
      </c>
      <c r="R17" s="48">
        <v>2780</v>
      </c>
      <c r="S17" s="45">
        <v>935.27</v>
      </c>
      <c r="T17" s="35">
        <f t="shared" si="11"/>
        <v>33.642805755395685</v>
      </c>
    </row>
    <row r="18" spans="1:20" ht="17.100000000000001" customHeight="1" x14ac:dyDescent="0.25">
      <c r="A18" s="33">
        <v>10</v>
      </c>
      <c r="B18" s="34" t="s">
        <v>23</v>
      </c>
      <c r="C18" s="48">
        <v>3551</v>
      </c>
      <c r="D18" s="45">
        <v>692.25</v>
      </c>
      <c r="E18" s="35">
        <f t="shared" si="6"/>
        <v>19.494508589129822</v>
      </c>
      <c r="F18" s="48">
        <v>5200</v>
      </c>
      <c r="G18" s="45">
        <v>3075.74</v>
      </c>
      <c r="H18" s="35">
        <f t="shared" si="7"/>
        <v>59.148846153846144</v>
      </c>
      <c r="I18" s="48">
        <v>273</v>
      </c>
      <c r="J18" s="45">
        <v>40.58</v>
      </c>
      <c r="K18" s="35">
        <f t="shared" si="8"/>
        <v>14.864468864468863</v>
      </c>
      <c r="L18" s="48">
        <v>9024</v>
      </c>
      <c r="M18" s="45">
        <v>3808.57</v>
      </c>
      <c r="N18" s="35">
        <f t="shared" si="9"/>
        <v>42.204898049645386</v>
      </c>
      <c r="O18" s="48">
        <v>4820</v>
      </c>
      <c r="P18" s="45">
        <v>4718.3599999999997</v>
      </c>
      <c r="Q18" s="35">
        <f t="shared" si="10"/>
        <v>97.891286307053932</v>
      </c>
      <c r="R18" s="48">
        <v>13844</v>
      </c>
      <c r="S18" s="45">
        <v>8526.93</v>
      </c>
      <c r="T18" s="35">
        <f t="shared" si="11"/>
        <v>61.592964461138401</v>
      </c>
    </row>
    <row r="19" spans="1:20" ht="17.100000000000001" customHeight="1" x14ac:dyDescent="0.25">
      <c r="A19" s="33">
        <v>11</v>
      </c>
      <c r="B19" s="34" t="s">
        <v>24</v>
      </c>
      <c r="C19" s="48">
        <v>600</v>
      </c>
      <c r="D19" s="45">
        <v>370.99</v>
      </c>
      <c r="E19" s="35">
        <f t="shared" si="6"/>
        <v>61.831666666666671</v>
      </c>
      <c r="F19" s="48">
        <v>1202</v>
      </c>
      <c r="G19" s="45">
        <v>515.84</v>
      </c>
      <c r="H19" s="35">
        <f t="shared" si="7"/>
        <v>42.915141430948424</v>
      </c>
      <c r="I19" s="48">
        <v>65</v>
      </c>
      <c r="J19" s="45">
        <v>43.99</v>
      </c>
      <c r="K19" s="35">
        <f t="shared" si="8"/>
        <v>67.676923076923075</v>
      </c>
      <c r="L19" s="48">
        <v>1867</v>
      </c>
      <c r="M19" s="45">
        <v>930.82</v>
      </c>
      <c r="N19" s="35">
        <f t="shared" si="9"/>
        <v>49.856454204606322</v>
      </c>
      <c r="O19" s="48">
        <v>451</v>
      </c>
      <c r="P19" s="45">
        <v>473.13</v>
      </c>
      <c r="Q19" s="35">
        <f t="shared" si="10"/>
        <v>104.90687361419069</v>
      </c>
      <c r="R19" s="48">
        <v>2318</v>
      </c>
      <c r="S19" s="45">
        <v>1403.95</v>
      </c>
      <c r="T19" s="35">
        <f t="shared" si="11"/>
        <v>60.567299396031061</v>
      </c>
    </row>
    <row r="20" spans="1:20" ht="17.100000000000001" customHeight="1" x14ac:dyDescent="0.25">
      <c r="A20" s="33">
        <v>12</v>
      </c>
      <c r="B20" s="34" t="s">
        <v>25</v>
      </c>
      <c r="C20" s="48">
        <v>116</v>
      </c>
      <c r="D20" s="45">
        <v>31.5</v>
      </c>
      <c r="E20" s="35">
        <f t="shared" si="6"/>
        <v>27.155172413793103</v>
      </c>
      <c r="F20" s="48">
        <v>407</v>
      </c>
      <c r="G20" s="45">
        <v>112.32</v>
      </c>
      <c r="H20" s="35">
        <f t="shared" si="7"/>
        <v>27.597051597051596</v>
      </c>
      <c r="I20" s="48">
        <v>22</v>
      </c>
      <c r="J20" s="45">
        <v>40.1</v>
      </c>
      <c r="K20" s="35">
        <f t="shared" si="8"/>
        <v>182.27272727272728</v>
      </c>
      <c r="L20" s="48">
        <v>545</v>
      </c>
      <c r="M20" s="45">
        <v>183.93</v>
      </c>
      <c r="N20" s="35">
        <f t="shared" si="9"/>
        <v>33.748623853211015</v>
      </c>
      <c r="O20" s="48">
        <v>45</v>
      </c>
      <c r="P20" s="45">
        <v>152.78</v>
      </c>
      <c r="Q20" s="35">
        <f t="shared" si="10"/>
        <v>339.51111111111112</v>
      </c>
      <c r="R20" s="48">
        <v>590</v>
      </c>
      <c r="S20" s="45">
        <v>336.71</v>
      </c>
      <c r="T20" s="35">
        <f t="shared" si="11"/>
        <v>57.069491525423722</v>
      </c>
    </row>
    <row r="21" spans="1:20" ht="17.100000000000001" customHeight="1" x14ac:dyDescent="0.25">
      <c r="A21" s="36" t="s">
        <v>19</v>
      </c>
      <c r="B21" s="37" t="s">
        <v>26</v>
      </c>
      <c r="C21" s="47">
        <f>SUM(C8:C20)</f>
        <v>44047</v>
      </c>
      <c r="D21" s="46">
        <v>17053.75</v>
      </c>
      <c r="E21" s="38">
        <f t="shared" si="6"/>
        <v>38.717165754761957</v>
      </c>
      <c r="F21" s="47">
        <f>SUM(F8:F20)</f>
        <v>70456</v>
      </c>
      <c r="G21" s="46">
        <v>46944.7</v>
      </c>
      <c r="H21" s="38">
        <f t="shared" si="7"/>
        <v>66.629811513568754</v>
      </c>
      <c r="I21" s="47">
        <f>SUM(I8:I20)</f>
        <v>3447</v>
      </c>
      <c r="J21" s="46">
        <v>2288.67</v>
      </c>
      <c r="K21" s="38">
        <f t="shared" si="8"/>
        <v>66.395996518711925</v>
      </c>
      <c r="L21" s="47">
        <f>SUM(L8:L20)</f>
        <v>117950</v>
      </c>
      <c r="M21" s="46">
        <v>66287.11</v>
      </c>
      <c r="N21" s="38">
        <f t="shared" si="9"/>
        <v>56.199330224671471</v>
      </c>
      <c r="O21" s="47">
        <f>SUM(O8:O20)</f>
        <v>62439</v>
      </c>
      <c r="P21" s="46">
        <v>46341.440000000002</v>
      </c>
      <c r="Q21" s="38">
        <f t="shared" si="10"/>
        <v>74.218741491695894</v>
      </c>
      <c r="R21" s="47">
        <f>SUM(R8:R20)</f>
        <v>180389</v>
      </c>
      <c r="S21" s="46">
        <v>112628.56</v>
      </c>
      <c r="T21" s="38">
        <f t="shared" si="11"/>
        <v>62.436490029879863</v>
      </c>
    </row>
    <row r="22" spans="1:20" ht="17.100000000000001" customHeight="1" x14ac:dyDescent="0.25">
      <c r="A22" s="36"/>
      <c r="B22" s="37" t="s">
        <v>27</v>
      </c>
      <c r="C22" s="47"/>
      <c r="D22" s="46" t="s">
        <v>19</v>
      </c>
      <c r="E22" s="39"/>
      <c r="F22" s="47"/>
      <c r="G22" s="46" t="s">
        <v>19</v>
      </c>
      <c r="H22" s="39"/>
      <c r="I22" s="47"/>
      <c r="J22" s="46" t="s">
        <v>19</v>
      </c>
      <c r="K22" s="39"/>
      <c r="L22" s="47"/>
      <c r="M22" s="46" t="s">
        <v>19</v>
      </c>
      <c r="N22" s="36"/>
      <c r="O22" s="47"/>
      <c r="P22" s="46" t="s">
        <v>19</v>
      </c>
      <c r="Q22" s="36"/>
      <c r="R22" s="47"/>
      <c r="S22" s="46" t="s">
        <v>19</v>
      </c>
      <c r="T22" s="39"/>
    </row>
    <row r="23" spans="1:20" ht="17.100000000000001" customHeight="1" x14ac:dyDescent="0.25">
      <c r="A23" s="33">
        <v>13</v>
      </c>
      <c r="B23" s="34" t="s">
        <v>28</v>
      </c>
      <c r="C23" s="48">
        <v>1960</v>
      </c>
      <c r="D23" s="45">
        <v>1372.74</v>
      </c>
      <c r="E23" s="35">
        <f t="shared" ref="E23:E39" si="12">(D23/C23)*100</f>
        <v>70.037755102040819</v>
      </c>
      <c r="F23" s="48">
        <v>3867</v>
      </c>
      <c r="G23" s="45">
        <v>3049.48</v>
      </c>
      <c r="H23" s="35">
        <f t="shared" ref="H23:H39" si="13">(G23/F23)*100</f>
        <v>78.859063873803976</v>
      </c>
      <c r="I23" s="48">
        <v>200</v>
      </c>
      <c r="J23" s="45">
        <v>83.77</v>
      </c>
      <c r="K23" s="35">
        <f t="shared" ref="K23:K39" si="14">(J23/I23)*100</f>
        <v>41.884999999999998</v>
      </c>
      <c r="L23" s="48">
        <v>6027</v>
      </c>
      <c r="M23" s="45">
        <v>4505.99</v>
      </c>
      <c r="N23" s="35">
        <f t="shared" ref="N23:N39" si="15">(M23/L23)*100</f>
        <v>74.763398042143677</v>
      </c>
      <c r="O23" s="48">
        <v>3790</v>
      </c>
      <c r="P23" s="45">
        <v>3674.16</v>
      </c>
      <c r="Q23" s="35">
        <f t="shared" ref="Q23:Q39" si="16">(P23/O23)*100</f>
        <v>96.943535620052771</v>
      </c>
      <c r="R23" s="48">
        <v>9817</v>
      </c>
      <c r="S23" s="45">
        <v>8180.14</v>
      </c>
      <c r="T23" s="35">
        <f t="shared" ref="T23:T39" si="17">(S23/R23)*100</f>
        <v>83.326270754813081</v>
      </c>
    </row>
    <row r="24" spans="1:20" ht="17.100000000000001" customHeight="1" x14ac:dyDescent="0.25">
      <c r="A24" s="33">
        <v>14</v>
      </c>
      <c r="B24" s="34" t="s">
        <v>29</v>
      </c>
      <c r="C24" s="48">
        <v>4778</v>
      </c>
      <c r="D24" s="45">
        <v>1903.24</v>
      </c>
      <c r="E24" s="35">
        <f t="shared" si="12"/>
        <v>39.833403097530343</v>
      </c>
      <c r="F24" s="48">
        <v>7378</v>
      </c>
      <c r="G24" s="45">
        <v>1655.79</v>
      </c>
      <c r="H24" s="35">
        <f t="shared" si="13"/>
        <v>22.442260775277852</v>
      </c>
      <c r="I24" s="48">
        <v>1780</v>
      </c>
      <c r="J24" s="45">
        <v>500.81</v>
      </c>
      <c r="K24" s="35">
        <f t="shared" si="14"/>
        <v>28.135393258426966</v>
      </c>
      <c r="L24" s="48">
        <v>13936</v>
      </c>
      <c r="M24" s="45">
        <v>4059.85</v>
      </c>
      <c r="N24" s="35">
        <f t="shared" si="15"/>
        <v>29.132103903559127</v>
      </c>
      <c r="O24" s="48">
        <v>4810</v>
      </c>
      <c r="P24" s="45">
        <v>2543.5100000000002</v>
      </c>
      <c r="Q24" s="35">
        <f t="shared" si="16"/>
        <v>52.879625779625783</v>
      </c>
      <c r="R24" s="48">
        <v>18746</v>
      </c>
      <c r="S24" s="45">
        <v>6603.36</v>
      </c>
      <c r="T24" s="35">
        <f t="shared" si="17"/>
        <v>35.225434759415343</v>
      </c>
    </row>
    <row r="25" spans="1:20" ht="17.100000000000001" customHeight="1" x14ac:dyDescent="0.25">
      <c r="A25" s="33">
        <v>15</v>
      </c>
      <c r="B25" s="34" t="s">
        <v>30</v>
      </c>
      <c r="C25" s="48">
        <v>160</v>
      </c>
      <c r="D25" s="45">
        <v>68.650000000000006</v>
      </c>
      <c r="E25" s="35">
        <f t="shared" si="12"/>
        <v>42.90625</v>
      </c>
      <c r="F25" s="48">
        <v>163</v>
      </c>
      <c r="G25" s="45">
        <v>115.36</v>
      </c>
      <c r="H25" s="35">
        <f t="shared" si="13"/>
        <v>70.773006134969336</v>
      </c>
      <c r="I25" s="48">
        <v>11</v>
      </c>
      <c r="J25" s="45">
        <v>0.2</v>
      </c>
      <c r="K25" s="35">
        <f t="shared" si="14"/>
        <v>1.8181818181818183</v>
      </c>
      <c r="L25" s="48">
        <v>334</v>
      </c>
      <c r="M25" s="45">
        <v>184.21</v>
      </c>
      <c r="N25" s="35">
        <f t="shared" si="15"/>
        <v>55.15269461077844</v>
      </c>
      <c r="O25" s="48">
        <v>480</v>
      </c>
      <c r="P25" s="45">
        <v>564.29999999999995</v>
      </c>
      <c r="Q25" s="35">
        <f t="shared" si="16"/>
        <v>117.56249999999999</v>
      </c>
      <c r="R25" s="48">
        <v>814</v>
      </c>
      <c r="S25" s="45">
        <v>748.51</v>
      </c>
      <c r="T25" s="35">
        <f t="shared" si="17"/>
        <v>91.954545454545453</v>
      </c>
    </row>
    <row r="26" spans="1:20" ht="17.100000000000001" customHeight="1" x14ac:dyDescent="0.25">
      <c r="A26" s="33">
        <v>16</v>
      </c>
      <c r="B26" s="34" t="s">
        <v>31</v>
      </c>
      <c r="C26" s="48">
        <v>2826</v>
      </c>
      <c r="D26" s="45">
        <v>2174.06</v>
      </c>
      <c r="E26" s="35">
        <f t="shared" si="12"/>
        <v>76.930644019816</v>
      </c>
      <c r="F26" s="48">
        <v>7800</v>
      </c>
      <c r="G26" s="45">
        <v>8644.82</v>
      </c>
      <c r="H26" s="35">
        <f t="shared" si="13"/>
        <v>110.83102564102563</v>
      </c>
      <c r="I26" s="48">
        <v>200</v>
      </c>
      <c r="J26" s="45">
        <v>82.49</v>
      </c>
      <c r="K26" s="35">
        <f t="shared" si="14"/>
        <v>41.244999999999997</v>
      </c>
      <c r="L26" s="48">
        <v>10826</v>
      </c>
      <c r="M26" s="45">
        <v>10901.37</v>
      </c>
      <c r="N26" s="35">
        <f t="shared" si="15"/>
        <v>100.69619434694255</v>
      </c>
      <c r="O26" s="48">
        <v>10020</v>
      </c>
      <c r="P26" s="45">
        <v>7623.74</v>
      </c>
      <c r="Q26" s="35">
        <f t="shared" si="16"/>
        <v>76.085229540918164</v>
      </c>
      <c r="R26" s="48">
        <v>20846</v>
      </c>
      <c r="S26" s="45">
        <v>18525.11</v>
      </c>
      <c r="T26" s="35">
        <f t="shared" si="17"/>
        <v>88.866497169720816</v>
      </c>
    </row>
    <row r="27" spans="1:20" ht="17.100000000000001" customHeight="1" x14ac:dyDescent="0.25">
      <c r="A27" s="33">
        <v>17</v>
      </c>
      <c r="B27" s="34" t="s">
        <v>32</v>
      </c>
      <c r="C27" s="48">
        <v>1206</v>
      </c>
      <c r="D27" s="45">
        <v>853.75</v>
      </c>
      <c r="E27" s="35">
        <f t="shared" si="12"/>
        <v>70.791873963515755</v>
      </c>
      <c r="F27" s="48">
        <v>6500</v>
      </c>
      <c r="G27" s="45">
        <v>7528.31</v>
      </c>
      <c r="H27" s="35">
        <f t="shared" si="13"/>
        <v>115.82015384615386</v>
      </c>
      <c r="I27" s="48">
        <v>160</v>
      </c>
      <c r="J27" s="45">
        <v>22.99</v>
      </c>
      <c r="K27" s="35">
        <f t="shared" si="14"/>
        <v>14.36875</v>
      </c>
      <c r="L27" s="48">
        <v>7866</v>
      </c>
      <c r="M27" s="45">
        <v>8405.06</v>
      </c>
      <c r="N27" s="35">
        <f t="shared" si="15"/>
        <v>106.85303839308415</v>
      </c>
      <c r="O27" s="48">
        <v>6330</v>
      </c>
      <c r="P27" s="45">
        <v>5358.57</v>
      </c>
      <c r="Q27" s="35">
        <f t="shared" si="16"/>
        <v>84.653554502369673</v>
      </c>
      <c r="R27" s="48">
        <v>14196</v>
      </c>
      <c r="S27" s="45">
        <v>13763.63</v>
      </c>
      <c r="T27" s="35">
        <f t="shared" si="17"/>
        <v>96.954282896590584</v>
      </c>
    </row>
    <row r="28" spans="1:20" ht="17.100000000000001" customHeight="1" x14ac:dyDescent="0.25">
      <c r="A28" s="33">
        <v>18</v>
      </c>
      <c r="B28" s="34" t="s">
        <v>33</v>
      </c>
      <c r="C28" s="48">
        <v>764</v>
      </c>
      <c r="D28" s="45">
        <v>296.99</v>
      </c>
      <c r="E28" s="35">
        <f t="shared" si="12"/>
        <v>38.873036649214662</v>
      </c>
      <c r="F28" s="48">
        <v>1329</v>
      </c>
      <c r="G28" s="45">
        <v>478.88</v>
      </c>
      <c r="H28" s="35">
        <f t="shared" si="13"/>
        <v>36.033107599699022</v>
      </c>
      <c r="I28" s="48">
        <v>79</v>
      </c>
      <c r="J28" s="45">
        <v>20.57</v>
      </c>
      <c r="K28" s="35">
        <f t="shared" si="14"/>
        <v>26.037974683544302</v>
      </c>
      <c r="L28" s="48">
        <v>2172</v>
      </c>
      <c r="M28" s="45">
        <v>796.44</v>
      </c>
      <c r="N28" s="35">
        <f t="shared" si="15"/>
        <v>36.668508287292823</v>
      </c>
      <c r="O28" s="48">
        <v>760</v>
      </c>
      <c r="P28" s="45">
        <v>602.29</v>
      </c>
      <c r="Q28" s="35">
        <f t="shared" si="16"/>
        <v>79.248684210526307</v>
      </c>
      <c r="R28" s="48">
        <v>2932</v>
      </c>
      <c r="S28" s="45">
        <v>1398.73</v>
      </c>
      <c r="T28" s="35">
        <f t="shared" si="17"/>
        <v>47.705661664392906</v>
      </c>
    </row>
    <row r="29" spans="1:20" ht="17.100000000000001" customHeight="1" x14ac:dyDescent="0.25">
      <c r="A29" s="33">
        <v>19</v>
      </c>
      <c r="B29" s="34" t="s">
        <v>34</v>
      </c>
      <c r="C29" s="48">
        <v>8268</v>
      </c>
      <c r="D29" s="45">
        <v>1499.45</v>
      </c>
      <c r="E29" s="35">
        <f t="shared" si="12"/>
        <v>18.135582970488631</v>
      </c>
      <c r="F29" s="48">
        <v>3203</v>
      </c>
      <c r="G29" s="45">
        <v>1629.66</v>
      </c>
      <c r="H29" s="35">
        <f t="shared" si="13"/>
        <v>50.879175772713083</v>
      </c>
      <c r="I29" s="48">
        <v>80</v>
      </c>
      <c r="J29" s="45">
        <v>12.94</v>
      </c>
      <c r="K29" s="35">
        <f t="shared" si="14"/>
        <v>16.175000000000001</v>
      </c>
      <c r="L29" s="48">
        <v>11551</v>
      </c>
      <c r="M29" s="45">
        <v>3142.04</v>
      </c>
      <c r="N29" s="35">
        <f t="shared" si="15"/>
        <v>27.201454419530773</v>
      </c>
      <c r="O29" s="48">
        <v>2116</v>
      </c>
      <c r="P29" s="45">
        <v>1403.8</v>
      </c>
      <c r="Q29" s="35">
        <f t="shared" si="16"/>
        <v>66.342155009451801</v>
      </c>
      <c r="R29" s="48">
        <v>13667</v>
      </c>
      <c r="S29" s="45">
        <v>4545.8500000000004</v>
      </c>
      <c r="T29" s="35">
        <f t="shared" si="17"/>
        <v>33.261505816931297</v>
      </c>
    </row>
    <row r="30" spans="1:20" ht="17.100000000000001" customHeight="1" x14ac:dyDescent="0.25">
      <c r="A30" s="33">
        <v>20</v>
      </c>
      <c r="B30" s="34" t="s">
        <v>35</v>
      </c>
      <c r="C30" s="48">
        <v>3</v>
      </c>
      <c r="D30" s="45">
        <v>0.01</v>
      </c>
      <c r="E30" s="35">
        <f t="shared" si="12"/>
        <v>0.33333333333333337</v>
      </c>
      <c r="F30" s="48">
        <v>27</v>
      </c>
      <c r="G30" s="45">
        <v>3.8</v>
      </c>
      <c r="H30" s="35">
        <f t="shared" si="13"/>
        <v>14.074074074074073</v>
      </c>
      <c r="I30" s="48">
        <v>1</v>
      </c>
      <c r="J30" s="45">
        <v>1.22</v>
      </c>
      <c r="K30" s="35">
        <f t="shared" si="14"/>
        <v>122</v>
      </c>
      <c r="L30" s="48">
        <v>31</v>
      </c>
      <c r="M30" s="45">
        <v>5.03</v>
      </c>
      <c r="N30" s="35">
        <f t="shared" si="15"/>
        <v>16.225806451612904</v>
      </c>
      <c r="O30" s="48">
        <v>8</v>
      </c>
      <c r="P30" s="45">
        <v>28.28</v>
      </c>
      <c r="Q30" s="35">
        <f t="shared" si="16"/>
        <v>353.5</v>
      </c>
      <c r="R30" s="48">
        <v>39</v>
      </c>
      <c r="S30" s="45">
        <v>33.31</v>
      </c>
      <c r="T30" s="35">
        <f t="shared" si="17"/>
        <v>85.410256410256409</v>
      </c>
    </row>
    <row r="31" spans="1:20" ht="17.100000000000001" customHeight="1" x14ac:dyDescent="0.25">
      <c r="A31" s="33">
        <v>21</v>
      </c>
      <c r="B31" s="34" t="s">
        <v>36</v>
      </c>
      <c r="C31" s="48">
        <v>3</v>
      </c>
      <c r="D31" s="45">
        <v>0.3</v>
      </c>
      <c r="E31" s="35">
        <f t="shared" si="12"/>
        <v>10</v>
      </c>
      <c r="F31" s="48">
        <v>16</v>
      </c>
      <c r="G31" s="45">
        <v>5.55</v>
      </c>
      <c r="H31" s="35">
        <f t="shared" si="13"/>
        <v>34.6875</v>
      </c>
      <c r="I31" s="48">
        <v>1</v>
      </c>
      <c r="J31" s="45">
        <v>0.36</v>
      </c>
      <c r="K31" s="35">
        <f t="shared" si="14"/>
        <v>36</v>
      </c>
      <c r="L31" s="48">
        <v>20</v>
      </c>
      <c r="M31" s="45">
        <v>6.21</v>
      </c>
      <c r="N31" s="35">
        <f t="shared" si="15"/>
        <v>31.05</v>
      </c>
      <c r="O31" s="48">
        <v>8</v>
      </c>
      <c r="P31" s="45">
        <v>5.37</v>
      </c>
      <c r="Q31" s="35">
        <f t="shared" si="16"/>
        <v>67.125</v>
      </c>
      <c r="R31" s="48">
        <v>28</v>
      </c>
      <c r="S31" s="45">
        <v>11.58</v>
      </c>
      <c r="T31" s="35">
        <f t="shared" si="17"/>
        <v>41.357142857142861</v>
      </c>
    </row>
    <row r="32" spans="1:20" ht="17.100000000000001" customHeight="1" x14ac:dyDescent="0.25">
      <c r="A32" s="33">
        <v>22</v>
      </c>
      <c r="B32" s="34" t="s">
        <v>37</v>
      </c>
      <c r="C32" s="48">
        <v>970</v>
      </c>
      <c r="D32" s="45">
        <v>691.62</v>
      </c>
      <c r="E32" s="35">
        <f t="shared" si="12"/>
        <v>71.301030927835058</v>
      </c>
      <c r="F32" s="48">
        <v>667</v>
      </c>
      <c r="G32" s="45">
        <v>259.05</v>
      </c>
      <c r="H32" s="35">
        <f t="shared" si="13"/>
        <v>38.838080959520241</v>
      </c>
      <c r="I32" s="48">
        <v>120</v>
      </c>
      <c r="J32" s="45">
        <v>0.15</v>
      </c>
      <c r="K32" s="35">
        <f t="shared" si="14"/>
        <v>0.125</v>
      </c>
      <c r="L32" s="48">
        <v>1757</v>
      </c>
      <c r="M32" s="45">
        <v>950.82</v>
      </c>
      <c r="N32" s="35">
        <f t="shared" si="15"/>
        <v>54.116107000569158</v>
      </c>
      <c r="O32" s="48">
        <v>380</v>
      </c>
      <c r="P32" s="45">
        <v>257.04000000000002</v>
      </c>
      <c r="Q32" s="35">
        <f t="shared" si="16"/>
        <v>67.642105263157902</v>
      </c>
      <c r="R32" s="48">
        <v>2137</v>
      </c>
      <c r="S32" s="45">
        <v>1207.8599999999999</v>
      </c>
      <c r="T32" s="35">
        <f t="shared" si="17"/>
        <v>56.521291530182495</v>
      </c>
    </row>
    <row r="33" spans="1:20" ht="17.100000000000001" customHeight="1" x14ac:dyDescent="0.25">
      <c r="A33" s="33">
        <v>23</v>
      </c>
      <c r="B33" s="34" t="s">
        <v>38</v>
      </c>
      <c r="C33" s="48">
        <v>6</v>
      </c>
      <c r="D33" s="45">
        <v>0</v>
      </c>
      <c r="E33" s="35">
        <f t="shared" si="12"/>
        <v>0</v>
      </c>
      <c r="F33" s="48">
        <v>39</v>
      </c>
      <c r="G33" s="45">
        <v>3.35</v>
      </c>
      <c r="H33" s="35">
        <f t="shared" si="13"/>
        <v>8.5897435897435894</v>
      </c>
      <c r="I33" s="48">
        <v>1</v>
      </c>
      <c r="J33" s="45">
        <v>0.27</v>
      </c>
      <c r="K33" s="35">
        <f t="shared" si="14"/>
        <v>27</v>
      </c>
      <c r="L33" s="48">
        <v>46</v>
      </c>
      <c r="M33" s="45">
        <v>3.62</v>
      </c>
      <c r="N33" s="35">
        <f t="shared" si="15"/>
        <v>7.8695652173913038</v>
      </c>
      <c r="O33" s="48">
        <v>8</v>
      </c>
      <c r="P33" s="45">
        <v>2.69</v>
      </c>
      <c r="Q33" s="35">
        <f t="shared" si="16"/>
        <v>33.625</v>
      </c>
      <c r="R33" s="48">
        <v>54</v>
      </c>
      <c r="S33" s="45">
        <v>6.31</v>
      </c>
      <c r="T33" s="35">
        <f t="shared" si="17"/>
        <v>11.685185185185185</v>
      </c>
    </row>
    <row r="34" spans="1:20" ht="17.100000000000001" customHeight="1" x14ac:dyDescent="0.25">
      <c r="A34" s="33">
        <v>24</v>
      </c>
      <c r="B34" s="34" t="s">
        <v>39</v>
      </c>
      <c r="C34" s="48">
        <v>180</v>
      </c>
      <c r="D34" s="45">
        <v>123.52</v>
      </c>
      <c r="E34" s="35">
        <f t="shared" si="12"/>
        <v>68.62222222222222</v>
      </c>
      <c r="F34" s="48">
        <v>470</v>
      </c>
      <c r="G34" s="45">
        <v>208.12</v>
      </c>
      <c r="H34" s="35">
        <f t="shared" si="13"/>
        <v>44.280851063829793</v>
      </c>
      <c r="I34" s="48">
        <v>7</v>
      </c>
      <c r="J34" s="45">
        <v>0.06</v>
      </c>
      <c r="K34" s="35">
        <f t="shared" si="14"/>
        <v>0.85714285714285721</v>
      </c>
      <c r="L34" s="48">
        <v>657</v>
      </c>
      <c r="M34" s="45">
        <v>331.7</v>
      </c>
      <c r="N34" s="35">
        <f t="shared" si="15"/>
        <v>50.48706240487062</v>
      </c>
      <c r="O34" s="48">
        <v>335</v>
      </c>
      <c r="P34" s="45">
        <v>256.10000000000002</v>
      </c>
      <c r="Q34" s="35">
        <f t="shared" si="16"/>
        <v>76.447761194029866</v>
      </c>
      <c r="R34" s="48">
        <v>992</v>
      </c>
      <c r="S34" s="45">
        <v>587.80999999999995</v>
      </c>
      <c r="T34" s="35">
        <f t="shared" si="17"/>
        <v>59.255040322580641</v>
      </c>
    </row>
    <row r="35" spans="1:20" ht="17.100000000000001" customHeight="1" x14ac:dyDescent="0.25">
      <c r="A35" s="33">
        <v>25</v>
      </c>
      <c r="B35" s="34" t="s">
        <v>40</v>
      </c>
      <c r="C35" s="48">
        <v>3</v>
      </c>
      <c r="D35" s="45">
        <v>0</v>
      </c>
      <c r="E35" s="35">
        <f t="shared" si="12"/>
        <v>0</v>
      </c>
      <c r="F35" s="48">
        <v>12</v>
      </c>
      <c r="G35" s="45">
        <v>0.71</v>
      </c>
      <c r="H35" s="35">
        <f t="shared" si="13"/>
        <v>5.916666666666667</v>
      </c>
      <c r="I35" s="48">
        <v>1</v>
      </c>
      <c r="J35" s="45">
        <v>0</v>
      </c>
      <c r="K35" s="35">
        <f t="shared" si="14"/>
        <v>0</v>
      </c>
      <c r="L35" s="48">
        <v>16</v>
      </c>
      <c r="M35" s="45">
        <v>0.71</v>
      </c>
      <c r="N35" s="35">
        <f t="shared" si="15"/>
        <v>4.4375</v>
      </c>
      <c r="O35" s="48">
        <v>8</v>
      </c>
      <c r="P35" s="45">
        <v>3.02</v>
      </c>
      <c r="Q35" s="35">
        <f t="shared" si="16"/>
        <v>37.75</v>
      </c>
      <c r="R35" s="48">
        <v>24</v>
      </c>
      <c r="S35" s="45">
        <v>3.72</v>
      </c>
      <c r="T35" s="35">
        <f t="shared" si="17"/>
        <v>15.5</v>
      </c>
    </row>
    <row r="36" spans="1:20" ht="17.100000000000001" customHeight="1" x14ac:dyDescent="0.25">
      <c r="A36" s="33">
        <v>26</v>
      </c>
      <c r="B36" s="34" t="s">
        <v>41</v>
      </c>
      <c r="C36" s="48">
        <v>255</v>
      </c>
      <c r="D36" s="45">
        <v>178.4</v>
      </c>
      <c r="E36" s="35">
        <f t="shared" si="12"/>
        <v>69.960784313725483</v>
      </c>
      <c r="F36" s="48">
        <v>184</v>
      </c>
      <c r="G36" s="45">
        <v>114.19</v>
      </c>
      <c r="H36" s="35">
        <f t="shared" si="13"/>
        <v>62.059782608695649</v>
      </c>
      <c r="I36" s="48">
        <v>14</v>
      </c>
      <c r="J36" s="45">
        <v>0</v>
      </c>
      <c r="K36" s="35">
        <f t="shared" si="14"/>
        <v>0</v>
      </c>
      <c r="L36" s="48">
        <v>453</v>
      </c>
      <c r="M36" s="45">
        <v>292.58999999999997</v>
      </c>
      <c r="N36" s="35">
        <f t="shared" si="15"/>
        <v>64.589403973509931</v>
      </c>
      <c r="O36" s="48">
        <v>950</v>
      </c>
      <c r="P36" s="45">
        <v>762.13</v>
      </c>
      <c r="Q36" s="35">
        <f t="shared" si="16"/>
        <v>80.224210526315787</v>
      </c>
      <c r="R36" s="48">
        <v>1403</v>
      </c>
      <c r="S36" s="45">
        <v>1054.72</v>
      </c>
      <c r="T36" s="35">
        <f t="shared" si="17"/>
        <v>75.176051318603001</v>
      </c>
    </row>
    <row r="37" spans="1:20" ht="17.100000000000001" customHeight="1" x14ac:dyDescent="0.25">
      <c r="A37" s="33">
        <v>27</v>
      </c>
      <c r="B37" s="34" t="s">
        <v>42</v>
      </c>
      <c r="C37" s="48">
        <v>1292</v>
      </c>
      <c r="D37" s="45">
        <v>1383.14</v>
      </c>
      <c r="E37" s="35">
        <f t="shared" si="12"/>
        <v>107.05417956656346</v>
      </c>
      <c r="F37" s="48">
        <v>54</v>
      </c>
      <c r="G37" s="45">
        <v>18.28</v>
      </c>
      <c r="H37" s="35">
        <f t="shared" si="13"/>
        <v>33.851851851851855</v>
      </c>
      <c r="I37" s="48">
        <v>6</v>
      </c>
      <c r="J37" s="45">
        <v>4.2300000000000004</v>
      </c>
      <c r="K37" s="35">
        <f t="shared" si="14"/>
        <v>70.5</v>
      </c>
      <c r="L37" s="48">
        <v>1352</v>
      </c>
      <c r="M37" s="45">
        <v>1405.66</v>
      </c>
      <c r="N37" s="35">
        <f t="shared" si="15"/>
        <v>103.96893491124261</v>
      </c>
      <c r="O37" s="48">
        <v>151</v>
      </c>
      <c r="P37" s="45">
        <v>14.82</v>
      </c>
      <c r="Q37" s="35">
        <f t="shared" si="16"/>
        <v>9.814569536423841</v>
      </c>
      <c r="R37" s="48">
        <v>1503</v>
      </c>
      <c r="S37" s="45">
        <v>1420.47</v>
      </c>
      <c r="T37" s="35">
        <f t="shared" si="17"/>
        <v>94.508982035928142</v>
      </c>
    </row>
    <row r="38" spans="1:20" ht="17.100000000000001" customHeight="1" x14ac:dyDescent="0.25">
      <c r="A38" s="36" t="s">
        <v>19</v>
      </c>
      <c r="B38" s="37" t="s">
        <v>43</v>
      </c>
      <c r="C38" s="47">
        <f>SUM(C22:C37)</f>
        <v>22674</v>
      </c>
      <c r="D38" s="46">
        <v>10545.87</v>
      </c>
      <c r="E38" s="38">
        <f t="shared" si="12"/>
        <v>46.510849431066426</v>
      </c>
      <c r="F38" s="47">
        <f>SUM(F22:F37)</f>
        <v>31709</v>
      </c>
      <c r="G38" s="46">
        <v>23715.360000000001</v>
      </c>
      <c r="H38" s="38">
        <f t="shared" si="13"/>
        <v>74.790627266706608</v>
      </c>
      <c r="I38" s="47">
        <f>SUM(I22:I37)</f>
        <v>2661</v>
      </c>
      <c r="J38" s="46">
        <v>730.06</v>
      </c>
      <c r="K38" s="38">
        <f t="shared" si="14"/>
        <v>27.435550544907926</v>
      </c>
      <c r="L38" s="47">
        <f>SUM(L22:L37)</f>
        <v>57044</v>
      </c>
      <c r="M38" s="46">
        <v>34991.29</v>
      </c>
      <c r="N38" s="38">
        <f t="shared" si="15"/>
        <v>61.340877217586431</v>
      </c>
      <c r="O38" s="47">
        <f>SUM(O22:O37)</f>
        <v>30154</v>
      </c>
      <c r="P38" s="46">
        <v>23099.8</v>
      </c>
      <c r="Q38" s="38">
        <f t="shared" si="16"/>
        <v>76.606088744445174</v>
      </c>
      <c r="R38" s="47">
        <f>SUM(R22:R37)</f>
        <v>87198</v>
      </c>
      <c r="S38" s="46">
        <v>58091.09</v>
      </c>
      <c r="T38" s="38">
        <f t="shared" si="17"/>
        <v>66.619750452992037</v>
      </c>
    </row>
    <row r="39" spans="1:20" ht="17.100000000000001" customHeight="1" x14ac:dyDescent="0.25">
      <c r="A39" s="36" t="s">
        <v>19</v>
      </c>
      <c r="B39" s="37" t="s">
        <v>44</v>
      </c>
      <c r="C39" s="47">
        <f>SUM(C21,C38)</f>
        <v>66721</v>
      </c>
      <c r="D39" s="46">
        <v>27599.62</v>
      </c>
      <c r="E39" s="38">
        <f t="shared" si="12"/>
        <v>41.365716940693332</v>
      </c>
      <c r="F39" s="47">
        <f>SUM(F21,F38)</f>
        <v>102165</v>
      </c>
      <c r="G39" s="46">
        <v>70660.06</v>
      </c>
      <c r="H39" s="38">
        <f t="shared" si="13"/>
        <v>69.162687808936525</v>
      </c>
      <c r="I39" s="47">
        <f>SUM(I21,I38)</f>
        <v>6108</v>
      </c>
      <c r="J39" s="46">
        <v>3018.72</v>
      </c>
      <c r="K39" s="38">
        <f t="shared" si="14"/>
        <v>49.422396856581528</v>
      </c>
      <c r="L39" s="47">
        <f>SUM(L21,L38)</f>
        <v>174994</v>
      </c>
      <c r="M39" s="46">
        <v>101278.41</v>
      </c>
      <c r="N39" s="38">
        <f t="shared" si="15"/>
        <v>57.875361440963694</v>
      </c>
      <c r="O39" s="47">
        <f>SUM(O21,O38)</f>
        <v>92593</v>
      </c>
      <c r="P39" s="46">
        <v>69441.240000000005</v>
      </c>
      <c r="Q39" s="38">
        <f t="shared" si="16"/>
        <v>74.99620921667946</v>
      </c>
      <c r="R39" s="47">
        <f>SUM(R21,R38)</f>
        <v>267587</v>
      </c>
      <c r="S39" s="46">
        <v>170719.65</v>
      </c>
      <c r="T39" s="38">
        <f t="shared" si="17"/>
        <v>63.799680104040924</v>
      </c>
    </row>
    <row r="40" spans="1:20" ht="17.100000000000001" customHeight="1" x14ac:dyDescent="0.25">
      <c r="A40" s="36"/>
      <c r="B40" s="37" t="s">
        <v>45</v>
      </c>
      <c r="C40" s="47"/>
      <c r="D40" s="46" t="s">
        <v>19</v>
      </c>
      <c r="E40" s="39"/>
      <c r="F40" s="47"/>
      <c r="G40" s="46" t="s">
        <v>19</v>
      </c>
      <c r="H40" s="39"/>
      <c r="I40" s="47"/>
      <c r="J40" s="46" t="s">
        <v>19</v>
      </c>
      <c r="K40" s="39"/>
      <c r="L40" s="47"/>
      <c r="M40" s="46" t="s">
        <v>19</v>
      </c>
      <c r="N40" s="36"/>
      <c r="O40" s="47"/>
      <c r="P40" s="46" t="s">
        <v>19</v>
      </c>
      <c r="Q40" s="36"/>
      <c r="R40" s="47"/>
      <c r="S40" s="46" t="s">
        <v>19</v>
      </c>
      <c r="T40" s="39"/>
    </row>
    <row r="41" spans="1:20" ht="17.100000000000001" customHeight="1" x14ac:dyDescent="0.25">
      <c r="A41" s="33">
        <v>28</v>
      </c>
      <c r="B41" s="34" t="s">
        <v>46</v>
      </c>
      <c r="C41" s="48">
        <v>11930</v>
      </c>
      <c r="D41" s="45">
        <v>5247.8</v>
      </c>
      <c r="E41" s="35">
        <f>(D41/C41)*100</f>
        <v>43.98826487845767</v>
      </c>
      <c r="F41" s="48">
        <v>0</v>
      </c>
      <c r="G41" s="45">
        <v>0</v>
      </c>
      <c r="H41" s="35">
        <v>0</v>
      </c>
      <c r="I41" s="48">
        <v>300</v>
      </c>
      <c r="J41" s="45">
        <v>219.38</v>
      </c>
      <c r="K41" s="35">
        <f>(J41/I41)*100</f>
        <v>73.126666666666665</v>
      </c>
      <c r="L41" s="48">
        <v>12230</v>
      </c>
      <c r="M41" s="45">
        <v>5467.18</v>
      </c>
      <c r="N41" s="35">
        <f>(M41/L41)*100</f>
        <v>44.703025347506134</v>
      </c>
      <c r="O41" s="48">
        <v>1000</v>
      </c>
      <c r="P41" s="45">
        <v>611.32000000000005</v>
      </c>
      <c r="Q41" s="35">
        <f>(P41/O41)*100</f>
        <v>61.132000000000005</v>
      </c>
      <c r="R41" s="48">
        <v>13230</v>
      </c>
      <c r="S41" s="45">
        <v>6078.5</v>
      </c>
      <c r="T41" s="35">
        <f>(S41/R41)*100</f>
        <v>45.944822373393798</v>
      </c>
    </row>
    <row r="42" spans="1:20" ht="17.100000000000001" customHeight="1" x14ac:dyDescent="0.25">
      <c r="A42" s="36" t="s">
        <v>19</v>
      </c>
      <c r="B42" s="37" t="s">
        <v>74</v>
      </c>
      <c r="C42" s="47">
        <f>SUM(C40:C41)</f>
        <v>11930</v>
      </c>
      <c r="D42" s="46">
        <v>5247.8</v>
      </c>
      <c r="E42" s="38">
        <f>(D42/C42)*100</f>
        <v>43.98826487845767</v>
      </c>
      <c r="F42" s="47">
        <f>SUM(F40:F41)</f>
        <v>0</v>
      </c>
      <c r="G42" s="46">
        <v>0</v>
      </c>
      <c r="H42" s="38">
        <v>0</v>
      </c>
      <c r="I42" s="47">
        <f>SUM(I40:I41)</f>
        <v>300</v>
      </c>
      <c r="J42" s="46">
        <v>219.38</v>
      </c>
      <c r="K42" s="38">
        <f>(J42/I42)*100</f>
        <v>73.126666666666665</v>
      </c>
      <c r="L42" s="47">
        <f>SUM(L40:L41)</f>
        <v>12230</v>
      </c>
      <c r="M42" s="46">
        <v>5467.18</v>
      </c>
      <c r="N42" s="38">
        <f>(M42/L42)*100</f>
        <v>44.703025347506134</v>
      </c>
      <c r="O42" s="47">
        <f>SUM(O40:O41)</f>
        <v>1000</v>
      </c>
      <c r="P42" s="46">
        <v>611.32000000000005</v>
      </c>
      <c r="Q42" s="38">
        <f>(P42/O42)*100</f>
        <v>61.132000000000005</v>
      </c>
      <c r="R42" s="47">
        <f>SUM(R40:R41)</f>
        <v>13230</v>
      </c>
      <c r="S42" s="46">
        <v>6078.5</v>
      </c>
      <c r="T42" s="38">
        <f>(S42/R42)*100</f>
        <v>45.944822373393798</v>
      </c>
    </row>
    <row r="43" spans="1:20" ht="17.100000000000001" customHeight="1" x14ac:dyDescent="0.25">
      <c r="A43" s="36"/>
      <c r="B43" s="37" t="s">
        <v>47</v>
      </c>
      <c r="C43" s="47"/>
      <c r="D43" s="46" t="s">
        <v>19</v>
      </c>
      <c r="E43" s="39"/>
      <c r="F43" s="47"/>
      <c r="G43" s="46" t="s">
        <v>19</v>
      </c>
      <c r="H43" s="39"/>
      <c r="I43" s="47"/>
      <c r="J43" s="46" t="s">
        <v>19</v>
      </c>
      <c r="K43" s="39"/>
      <c r="L43" s="47"/>
      <c r="M43" s="46" t="s">
        <v>19</v>
      </c>
      <c r="N43" s="36"/>
      <c r="O43" s="47"/>
      <c r="P43" s="46" t="s">
        <v>19</v>
      </c>
      <c r="Q43" s="36"/>
      <c r="R43" s="47"/>
      <c r="S43" s="46" t="s">
        <v>19</v>
      </c>
      <c r="T43" s="39"/>
    </row>
    <row r="44" spans="1:20" ht="17.100000000000001" customHeight="1" x14ac:dyDescent="0.25">
      <c r="A44" s="33">
        <v>29</v>
      </c>
      <c r="B44" s="34" t="s">
        <v>48</v>
      </c>
      <c r="C44" s="48">
        <v>27626</v>
      </c>
      <c r="D44" s="45">
        <v>14486.92</v>
      </c>
      <c r="E44" s="35">
        <f>(D44/C44)*100</f>
        <v>52.439441106204299</v>
      </c>
      <c r="F44" s="48">
        <v>10520</v>
      </c>
      <c r="G44" s="45">
        <v>5801</v>
      </c>
      <c r="H44" s="35">
        <f>(G44/F44)*100</f>
        <v>55.142585551330804</v>
      </c>
      <c r="I44" s="48">
        <v>1082</v>
      </c>
      <c r="J44" s="45">
        <v>287.16000000000003</v>
      </c>
      <c r="K44" s="35">
        <f>(J44/I44)*100</f>
        <v>26.53974121996303</v>
      </c>
      <c r="L44" s="48">
        <v>39228</v>
      </c>
      <c r="M44" s="45">
        <v>20575.080000000002</v>
      </c>
      <c r="N44" s="35">
        <f>(M44/L44)*100</f>
        <v>52.449984704802702</v>
      </c>
      <c r="O44" s="48">
        <v>1500</v>
      </c>
      <c r="P44" s="45">
        <v>1009.84</v>
      </c>
      <c r="Q44" s="35">
        <f>(P44/O44)*100</f>
        <v>67.322666666666663</v>
      </c>
      <c r="R44" s="48">
        <v>40728</v>
      </c>
      <c r="S44" s="45">
        <v>21584.92</v>
      </c>
      <c r="T44" s="35">
        <f>(S44/R44)*100</f>
        <v>52.997741111765862</v>
      </c>
    </row>
    <row r="45" spans="1:20" ht="17.100000000000001" customHeight="1" x14ac:dyDescent="0.25">
      <c r="A45" s="36" t="s">
        <v>19</v>
      </c>
      <c r="B45" s="37" t="s">
        <v>49</v>
      </c>
      <c r="C45" s="47">
        <f>SUM(C43:C44)</f>
        <v>27626</v>
      </c>
      <c r="D45" s="46">
        <v>14486.92</v>
      </c>
      <c r="E45" s="38">
        <f>(D45/C45)*100</f>
        <v>52.439441106204299</v>
      </c>
      <c r="F45" s="47">
        <f>SUM(F43:F44)</f>
        <v>10520</v>
      </c>
      <c r="G45" s="46">
        <v>5801</v>
      </c>
      <c r="H45" s="38">
        <f>(G45/F45)*100</f>
        <v>55.142585551330804</v>
      </c>
      <c r="I45" s="47">
        <f>SUM(I43:I44)</f>
        <v>1082</v>
      </c>
      <c r="J45" s="46">
        <v>287.16000000000003</v>
      </c>
      <c r="K45" s="38">
        <f>(J45/I45)*100</f>
        <v>26.53974121996303</v>
      </c>
      <c r="L45" s="47">
        <f>SUM(L43:L44)</f>
        <v>39228</v>
      </c>
      <c r="M45" s="46">
        <v>20575.080000000002</v>
      </c>
      <c r="N45" s="38">
        <f>(M45/L45)*100</f>
        <v>52.449984704802702</v>
      </c>
      <c r="O45" s="47">
        <f>SUM(O43:O44)</f>
        <v>1500</v>
      </c>
      <c r="P45" s="46">
        <v>1009.84</v>
      </c>
      <c r="Q45" s="38">
        <f>(P45/O45)*100</f>
        <v>67.322666666666663</v>
      </c>
      <c r="R45" s="47">
        <f>SUM(R43:R44)</f>
        <v>40728</v>
      </c>
      <c r="S45" s="46">
        <v>21584.92</v>
      </c>
      <c r="T45" s="38">
        <f>(S45/R45)*100</f>
        <v>52.997741111765862</v>
      </c>
    </row>
    <row r="46" spans="1:20" ht="17.100000000000001" customHeight="1" x14ac:dyDescent="0.25">
      <c r="A46" s="36"/>
      <c r="B46" s="37" t="s">
        <v>50</v>
      </c>
      <c r="C46" s="47"/>
      <c r="D46" s="46" t="s">
        <v>19</v>
      </c>
      <c r="E46" s="39"/>
      <c r="F46" s="47"/>
      <c r="G46" s="46" t="s">
        <v>19</v>
      </c>
      <c r="H46" s="39"/>
      <c r="I46" s="47"/>
      <c r="J46" s="46" t="s">
        <v>19</v>
      </c>
      <c r="K46" s="39"/>
      <c r="L46" s="47"/>
      <c r="M46" s="46" t="s">
        <v>19</v>
      </c>
      <c r="N46" s="36"/>
      <c r="O46" s="47"/>
      <c r="P46" s="46" t="s">
        <v>19</v>
      </c>
      <c r="Q46" s="36"/>
      <c r="R46" s="47"/>
      <c r="S46" s="46" t="s">
        <v>19</v>
      </c>
      <c r="T46" s="39"/>
    </row>
    <row r="47" spans="1:20" ht="17.100000000000001" customHeight="1" x14ac:dyDescent="0.25">
      <c r="A47" s="33">
        <v>30</v>
      </c>
      <c r="B47" s="34" t="s">
        <v>51</v>
      </c>
      <c r="C47" s="48">
        <v>381</v>
      </c>
      <c r="D47" s="45">
        <v>190.16</v>
      </c>
      <c r="E47" s="35">
        <f t="shared" ref="E47:E53" si="18">(D47/C47)*100</f>
        <v>49.910761154855642</v>
      </c>
      <c r="F47" s="48">
        <v>367</v>
      </c>
      <c r="G47" s="45">
        <v>114.84</v>
      </c>
      <c r="H47" s="35">
        <f t="shared" ref="H47:H53" si="19">(G47/F47)*100</f>
        <v>31.291553133514988</v>
      </c>
      <c r="I47" s="48">
        <v>60</v>
      </c>
      <c r="J47" s="45">
        <v>43.46</v>
      </c>
      <c r="K47" s="35">
        <f t="shared" ref="K47:K53" si="20">(J47/I47)*100</f>
        <v>72.433333333333337</v>
      </c>
      <c r="L47" s="48">
        <v>808</v>
      </c>
      <c r="M47" s="45">
        <v>348.46</v>
      </c>
      <c r="N47" s="35">
        <f t="shared" ref="N47:N53" si="21">(M47/L47)*100</f>
        <v>43.126237623762378</v>
      </c>
      <c r="O47" s="48">
        <v>150</v>
      </c>
      <c r="P47" s="45">
        <v>62.2</v>
      </c>
      <c r="Q47" s="35">
        <f t="shared" ref="Q47:Q53" si="22">(P47/O47)*100</f>
        <v>41.466666666666669</v>
      </c>
      <c r="R47" s="48">
        <v>958</v>
      </c>
      <c r="S47" s="45">
        <v>410.66</v>
      </c>
      <c r="T47" s="35">
        <f t="shared" ref="T47:T53" si="23">(S47/R47)*100</f>
        <v>42.866388308977037</v>
      </c>
    </row>
    <row r="48" spans="1:20" ht="17.100000000000001" customHeight="1" x14ac:dyDescent="0.25">
      <c r="A48" s="33">
        <v>31</v>
      </c>
      <c r="B48" s="34" t="s">
        <v>52</v>
      </c>
      <c r="C48" s="48">
        <v>710</v>
      </c>
      <c r="D48" s="45">
        <v>845.15</v>
      </c>
      <c r="E48" s="35">
        <f t="shared" si="18"/>
        <v>119.03521126760563</v>
      </c>
      <c r="F48" s="48">
        <v>1482</v>
      </c>
      <c r="G48" s="45">
        <v>122.73</v>
      </c>
      <c r="H48" s="35">
        <f t="shared" si="19"/>
        <v>8.2813765182186234</v>
      </c>
      <c r="I48" s="48">
        <v>110</v>
      </c>
      <c r="J48" s="45">
        <v>249.94</v>
      </c>
      <c r="K48" s="35">
        <f t="shared" si="20"/>
        <v>227.21818181818182</v>
      </c>
      <c r="L48" s="48">
        <v>2302</v>
      </c>
      <c r="M48" s="45">
        <v>1217.82</v>
      </c>
      <c r="N48" s="35">
        <f t="shared" si="21"/>
        <v>52.90269331016507</v>
      </c>
      <c r="O48" s="48">
        <v>155</v>
      </c>
      <c r="P48" s="45">
        <v>289.97000000000003</v>
      </c>
      <c r="Q48" s="35">
        <f t="shared" si="22"/>
        <v>187.07741935483872</v>
      </c>
      <c r="R48" s="48">
        <v>2457</v>
      </c>
      <c r="S48" s="45">
        <v>1507.79</v>
      </c>
      <c r="T48" s="35">
        <f t="shared" si="23"/>
        <v>61.367114367114361</v>
      </c>
    </row>
    <row r="49" spans="1:20" ht="17.100000000000001" customHeight="1" x14ac:dyDescent="0.25">
      <c r="A49" s="33">
        <v>32</v>
      </c>
      <c r="B49" s="34" t="s">
        <v>53</v>
      </c>
      <c r="C49" s="48">
        <v>3952</v>
      </c>
      <c r="D49" s="45">
        <v>1212.28</v>
      </c>
      <c r="E49" s="35">
        <f t="shared" si="18"/>
        <v>30.675101214574894</v>
      </c>
      <c r="F49" s="48">
        <v>3865</v>
      </c>
      <c r="G49" s="45">
        <v>145.71</v>
      </c>
      <c r="H49" s="35">
        <f t="shared" si="19"/>
        <v>3.7699870633893919</v>
      </c>
      <c r="I49" s="48">
        <v>1115</v>
      </c>
      <c r="J49" s="45">
        <v>261.25</v>
      </c>
      <c r="K49" s="35">
        <f t="shared" si="20"/>
        <v>23.430493273542602</v>
      </c>
      <c r="L49" s="48">
        <v>8932</v>
      </c>
      <c r="M49" s="45">
        <v>1619.24</v>
      </c>
      <c r="N49" s="35">
        <f t="shared" si="21"/>
        <v>18.128526645768027</v>
      </c>
      <c r="O49" s="48">
        <v>410</v>
      </c>
      <c r="P49" s="45">
        <v>346.59</v>
      </c>
      <c r="Q49" s="35">
        <f t="shared" si="22"/>
        <v>84.534146341463412</v>
      </c>
      <c r="R49" s="48">
        <v>9342</v>
      </c>
      <c r="S49" s="45">
        <v>1965.83</v>
      </c>
      <c r="T49" s="35">
        <f t="shared" si="23"/>
        <v>21.042924427317491</v>
      </c>
    </row>
    <row r="50" spans="1:20" ht="17.100000000000001" customHeight="1" x14ac:dyDescent="0.25">
      <c r="A50" s="33">
        <v>33</v>
      </c>
      <c r="B50" s="34" t="s">
        <v>54</v>
      </c>
      <c r="C50" s="48">
        <v>220</v>
      </c>
      <c r="D50" s="45">
        <v>142.61000000000001</v>
      </c>
      <c r="E50" s="35">
        <f t="shared" si="18"/>
        <v>64.822727272727278</v>
      </c>
      <c r="F50" s="48">
        <v>156</v>
      </c>
      <c r="G50" s="45">
        <v>35.17</v>
      </c>
      <c r="H50" s="35">
        <f t="shared" si="19"/>
        <v>22.544871794871796</v>
      </c>
      <c r="I50" s="48">
        <v>160</v>
      </c>
      <c r="J50" s="45">
        <v>122.09</v>
      </c>
      <c r="K50" s="35">
        <f t="shared" si="20"/>
        <v>76.306249999999991</v>
      </c>
      <c r="L50" s="48">
        <v>536</v>
      </c>
      <c r="M50" s="45">
        <v>299.87</v>
      </c>
      <c r="N50" s="35">
        <f t="shared" si="21"/>
        <v>55.945895522388057</v>
      </c>
      <c r="O50" s="48">
        <v>40</v>
      </c>
      <c r="P50" s="45">
        <v>36.29</v>
      </c>
      <c r="Q50" s="35">
        <f t="shared" si="22"/>
        <v>90.724999999999994</v>
      </c>
      <c r="R50" s="48">
        <v>576</v>
      </c>
      <c r="S50" s="45">
        <v>336.17</v>
      </c>
      <c r="T50" s="35">
        <f t="shared" si="23"/>
        <v>58.362847222222229</v>
      </c>
    </row>
    <row r="51" spans="1:20" ht="17.100000000000001" customHeight="1" x14ac:dyDescent="0.25">
      <c r="A51" s="33">
        <v>34</v>
      </c>
      <c r="B51" s="34" t="s">
        <v>55</v>
      </c>
      <c r="C51" s="48">
        <v>460</v>
      </c>
      <c r="D51" s="45">
        <v>210.84</v>
      </c>
      <c r="E51" s="35">
        <f t="shared" si="18"/>
        <v>45.834782608695654</v>
      </c>
      <c r="F51" s="48">
        <v>445</v>
      </c>
      <c r="G51" s="45">
        <v>9.9499999999999993</v>
      </c>
      <c r="H51" s="35">
        <f t="shared" si="19"/>
        <v>2.2359550561797747</v>
      </c>
      <c r="I51" s="48">
        <v>65</v>
      </c>
      <c r="J51" s="45">
        <v>7.1</v>
      </c>
      <c r="K51" s="35">
        <f t="shared" si="20"/>
        <v>10.923076923076923</v>
      </c>
      <c r="L51" s="48">
        <v>970</v>
      </c>
      <c r="M51" s="45">
        <v>227.9</v>
      </c>
      <c r="N51" s="35">
        <f t="shared" si="21"/>
        <v>23.494845360824744</v>
      </c>
      <c r="O51" s="48">
        <v>152</v>
      </c>
      <c r="P51" s="45">
        <v>83.96</v>
      </c>
      <c r="Q51" s="35">
        <f t="shared" si="22"/>
        <v>55.23684210526315</v>
      </c>
      <c r="R51" s="48">
        <v>1122</v>
      </c>
      <c r="S51" s="45">
        <v>311.85000000000002</v>
      </c>
      <c r="T51" s="35">
        <f t="shared" si="23"/>
        <v>27.794117647058826</v>
      </c>
    </row>
    <row r="52" spans="1:20" ht="17.100000000000001" customHeight="1" x14ac:dyDescent="0.25">
      <c r="A52" s="36" t="s">
        <v>19</v>
      </c>
      <c r="B52" s="37" t="s">
        <v>56</v>
      </c>
      <c r="C52" s="47">
        <f>SUM(C46:C51)</f>
        <v>5723</v>
      </c>
      <c r="D52" s="46">
        <v>2601.0500000000002</v>
      </c>
      <c r="E52" s="38">
        <f t="shared" si="18"/>
        <v>45.449065175607203</v>
      </c>
      <c r="F52" s="47">
        <f>SUM(F46:F51)</f>
        <v>6315</v>
      </c>
      <c r="G52" s="46">
        <v>428.4</v>
      </c>
      <c r="H52" s="38">
        <f t="shared" si="19"/>
        <v>6.7838479809976242</v>
      </c>
      <c r="I52" s="47">
        <f>SUM(I46:I51)</f>
        <v>1510</v>
      </c>
      <c r="J52" s="46">
        <v>683.84</v>
      </c>
      <c r="K52" s="38">
        <f t="shared" si="20"/>
        <v>45.287417218543048</v>
      </c>
      <c r="L52" s="47">
        <f>SUM(L46:L51)</f>
        <v>13548</v>
      </c>
      <c r="M52" s="46">
        <v>3713.29</v>
      </c>
      <c r="N52" s="38">
        <f t="shared" si="21"/>
        <v>27.408399763802777</v>
      </c>
      <c r="O52" s="47">
        <f>SUM(O46:O51)</f>
        <v>907</v>
      </c>
      <c r="P52" s="46">
        <v>819.01</v>
      </c>
      <c r="Q52" s="38">
        <f t="shared" si="22"/>
        <v>90.298787210584337</v>
      </c>
      <c r="R52" s="47">
        <f>SUM(R46:R51)</f>
        <v>14455</v>
      </c>
      <c r="S52" s="46">
        <v>4532.3</v>
      </c>
      <c r="T52" s="38">
        <f t="shared" si="23"/>
        <v>31.354548599100657</v>
      </c>
    </row>
    <row r="53" spans="1:20" ht="17.100000000000001" customHeight="1" x14ac:dyDescent="0.25">
      <c r="A53" s="36"/>
      <c r="B53" s="37" t="s">
        <v>7</v>
      </c>
      <c r="C53" s="47">
        <f>SUM(C39,C42,C45,C52)</f>
        <v>112000</v>
      </c>
      <c r="D53" s="46">
        <v>49935.39</v>
      </c>
      <c r="E53" s="38">
        <f t="shared" si="18"/>
        <v>44.585169642857139</v>
      </c>
      <c r="F53" s="47">
        <f>SUM(F39,F42,F45,F52)</f>
        <v>119000</v>
      </c>
      <c r="G53" s="46">
        <v>76889.460000000006</v>
      </c>
      <c r="H53" s="38">
        <f t="shared" si="19"/>
        <v>64.612991596638665</v>
      </c>
      <c r="I53" s="47">
        <f>SUM(I39,I42,I45,I52)</f>
        <v>9000</v>
      </c>
      <c r="J53" s="46">
        <v>4209.1000000000004</v>
      </c>
      <c r="K53" s="38">
        <f t="shared" si="20"/>
        <v>46.767777777777781</v>
      </c>
      <c r="L53" s="47">
        <f>SUM(L39,L42,L45,L52)</f>
        <v>240000</v>
      </c>
      <c r="M53" s="46">
        <v>131033.95</v>
      </c>
      <c r="N53" s="38">
        <f t="shared" si="21"/>
        <v>54.597479166666659</v>
      </c>
      <c r="O53" s="47">
        <f>SUM(O39,O42,O45,O52)</f>
        <v>96000</v>
      </c>
      <c r="P53" s="46">
        <v>71881.42</v>
      </c>
      <c r="Q53" s="38">
        <f t="shared" si="22"/>
        <v>74.87647916666667</v>
      </c>
      <c r="R53" s="47">
        <f>SUM(R39,R42,R45,R52)</f>
        <v>336000</v>
      </c>
      <c r="S53" s="46">
        <v>202915.37</v>
      </c>
      <c r="T53" s="38">
        <f t="shared" si="23"/>
        <v>60.391479166666663</v>
      </c>
    </row>
    <row r="57" spans="1:20" x14ac:dyDescent="0.25">
      <c r="B57" s="40"/>
    </row>
  </sheetData>
  <mergeCells count="12"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  <mergeCell ref="O5:Q5"/>
    <mergeCell ref="R5:T5"/>
  </mergeCells>
  <pageMargins left="0.43307086614173229" right="0.19685039370078741" top="0.19685039370078741" bottom="0.19685039370078741" header="0.15748031496062992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13CE-F1D2-453C-A428-C07C9311502B}">
  <dimension ref="A1:T45"/>
  <sheetViews>
    <sheetView workbookViewId="0">
      <selection activeCell="A11" sqref="A11:XFD11"/>
    </sheetView>
  </sheetViews>
  <sheetFormatPr defaultRowHeight="15" x14ac:dyDescent="0.25"/>
  <cols>
    <col min="1" max="1" width="4" style="24" bestFit="1" customWidth="1"/>
    <col min="2" max="2" width="32.85546875" style="25" bestFit="1" customWidth="1"/>
    <col min="3" max="3" width="10.5703125" style="24" hidden="1" customWidth="1"/>
    <col min="4" max="4" width="10.5703125" style="32" hidden="1" customWidth="1"/>
    <col min="5" max="5" width="10.5703125" style="26" hidden="1" customWidth="1"/>
    <col min="6" max="6" width="10.5703125" style="24" hidden="1" customWidth="1"/>
    <col min="7" max="7" width="10.5703125" style="32" hidden="1" customWidth="1"/>
    <col min="8" max="8" width="10.5703125" style="26" hidden="1" customWidth="1"/>
    <col min="9" max="9" width="10.5703125" style="24" hidden="1" customWidth="1"/>
    <col min="10" max="10" width="10.5703125" style="32" hidden="1" customWidth="1"/>
    <col min="11" max="11" width="10.5703125" style="26" hidden="1" customWidth="1"/>
    <col min="12" max="12" width="10.5703125" style="24" hidden="1" customWidth="1"/>
    <col min="13" max="13" width="10.5703125" style="32" hidden="1" customWidth="1"/>
    <col min="14" max="15" width="10.5703125" style="24" hidden="1" customWidth="1"/>
    <col min="16" max="16" width="10.5703125" style="32" hidden="1" customWidth="1"/>
    <col min="17" max="17" width="10.5703125" style="24" hidden="1" customWidth="1"/>
    <col min="18" max="18" width="10.5703125" style="24" customWidth="1"/>
    <col min="19" max="19" width="10.7109375" style="32" customWidth="1"/>
    <col min="20" max="20" width="10.5703125" style="26" customWidth="1"/>
  </cols>
  <sheetData>
    <row r="1" spans="1:20" ht="17.100000000000001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0" ht="17.100000000000001" customHeight="1" x14ac:dyDescent="0.25">
      <c r="A2" s="50" t="s">
        <v>57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ht="17.100000000000001" customHeight="1" x14ac:dyDescent="0.25">
      <c r="A3" s="50" t="s">
        <v>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17.100000000000001" customHeight="1" x14ac:dyDescent="0.25">
      <c r="A4" s="51" t="s">
        <v>73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spans="1:20" ht="17.100000000000001" customHeight="1" x14ac:dyDescent="0.25">
      <c r="A5" s="52" t="s">
        <v>72</v>
      </c>
      <c r="B5" s="53" t="s">
        <v>2</v>
      </c>
      <c r="C5" s="54" t="s">
        <v>3</v>
      </c>
      <c r="D5" s="54"/>
      <c r="E5" s="54"/>
      <c r="F5" s="54" t="s">
        <v>75</v>
      </c>
      <c r="G5" s="54"/>
      <c r="H5" s="54"/>
      <c r="I5" s="54" t="s">
        <v>4</v>
      </c>
      <c r="J5" s="54"/>
      <c r="K5" s="54"/>
      <c r="L5" s="54" t="s">
        <v>5</v>
      </c>
      <c r="M5" s="54"/>
      <c r="N5" s="54"/>
      <c r="O5" s="54" t="s">
        <v>6</v>
      </c>
      <c r="P5" s="54"/>
      <c r="Q5" s="54"/>
      <c r="R5" s="54" t="s">
        <v>7</v>
      </c>
      <c r="S5" s="54"/>
      <c r="T5" s="54"/>
    </row>
    <row r="6" spans="1:20" ht="17.100000000000001" customHeight="1" x14ac:dyDescent="0.25">
      <c r="A6" s="52"/>
      <c r="B6" s="53"/>
      <c r="C6" s="31" t="s">
        <v>8</v>
      </c>
      <c r="D6" s="41" t="s">
        <v>9</v>
      </c>
      <c r="E6" s="42" t="s">
        <v>10</v>
      </c>
      <c r="F6" s="31" t="s">
        <v>8</v>
      </c>
      <c r="G6" s="41" t="s">
        <v>9</v>
      </c>
      <c r="H6" s="42" t="s">
        <v>10</v>
      </c>
      <c r="I6" s="31" t="s">
        <v>8</v>
      </c>
      <c r="J6" s="41" t="s">
        <v>9</v>
      </c>
      <c r="K6" s="42" t="s">
        <v>10</v>
      </c>
      <c r="L6" s="31" t="s">
        <v>8</v>
      </c>
      <c r="M6" s="41" t="s">
        <v>9</v>
      </c>
      <c r="N6" s="31" t="s">
        <v>10</v>
      </c>
      <c r="O6" s="31" t="s">
        <v>8</v>
      </c>
      <c r="P6" s="41" t="s">
        <v>9</v>
      </c>
      <c r="Q6" s="31" t="s">
        <v>10</v>
      </c>
      <c r="R6" s="31" t="s">
        <v>8</v>
      </c>
      <c r="S6" s="41" t="s">
        <v>9</v>
      </c>
      <c r="T6" s="42" t="s">
        <v>10</v>
      </c>
    </row>
    <row r="7" spans="1:20" ht="17.100000000000001" customHeight="1" x14ac:dyDescent="0.25">
      <c r="A7" s="33">
        <v>1</v>
      </c>
      <c r="B7" s="34" t="s">
        <v>38</v>
      </c>
      <c r="C7" s="48">
        <v>6</v>
      </c>
      <c r="D7" s="45">
        <v>0</v>
      </c>
      <c r="E7" s="35">
        <v>0</v>
      </c>
      <c r="F7" s="48">
        <v>39</v>
      </c>
      <c r="G7" s="45">
        <v>3.35</v>
      </c>
      <c r="H7" s="35">
        <v>8.5897435897435894</v>
      </c>
      <c r="I7" s="48">
        <v>1</v>
      </c>
      <c r="J7" s="45">
        <v>0.27</v>
      </c>
      <c r="K7" s="35">
        <v>27</v>
      </c>
      <c r="L7" s="48">
        <v>46</v>
      </c>
      <c r="M7" s="45">
        <v>3.62</v>
      </c>
      <c r="N7" s="35">
        <v>7.8695652173913038</v>
      </c>
      <c r="O7" s="48">
        <v>8</v>
      </c>
      <c r="P7" s="45">
        <v>2.69</v>
      </c>
      <c r="Q7" s="35">
        <v>33.625</v>
      </c>
      <c r="R7" s="48">
        <v>54</v>
      </c>
      <c r="S7" s="45">
        <v>6.31</v>
      </c>
      <c r="T7" s="35">
        <v>11.685185185185185</v>
      </c>
    </row>
    <row r="8" spans="1:20" ht="17.100000000000001" customHeight="1" x14ac:dyDescent="0.25">
      <c r="A8" s="33">
        <v>2</v>
      </c>
      <c r="B8" s="34" t="s">
        <v>40</v>
      </c>
      <c r="C8" s="48">
        <v>3</v>
      </c>
      <c r="D8" s="45">
        <v>0</v>
      </c>
      <c r="E8" s="35">
        <v>0</v>
      </c>
      <c r="F8" s="48">
        <v>12</v>
      </c>
      <c r="G8" s="45">
        <v>0.71</v>
      </c>
      <c r="H8" s="35">
        <v>5.916666666666667</v>
      </c>
      <c r="I8" s="48">
        <v>1</v>
      </c>
      <c r="J8" s="45">
        <v>0</v>
      </c>
      <c r="K8" s="35">
        <v>0</v>
      </c>
      <c r="L8" s="48">
        <v>16</v>
      </c>
      <c r="M8" s="45">
        <v>0.71</v>
      </c>
      <c r="N8" s="35">
        <v>4.4375</v>
      </c>
      <c r="O8" s="48">
        <v>8</v>
      </c>
      <c r="P8" s="45">
        <v>3.02</v>
      </c>
      <c r="Q8" s="35">
        <v>37.75</v>
      </c>
      <c r="R8" s="48">
        <v>24</v>
      </c>
      <c r="S8" s="45">
        <v>3.72</v>
      </c>
      <c r="T8" s="35">
        <v>15.5</v>
      </c>
    </row>
    <row r="9" spans="1:20" ht="17.100000000000001" customHeight="1" x14ac:dyDescent="0.25">
      <c r="A9" s="33">
        <v>3</v>
      </c>
      <c r="B9" s="34" t="s">
        <v>53</v>
      </c>
      <c r="C9" s="48">
        <v>3952</v>
      </c>
      <c r="D9" s="45">
        <v>1212.28</v>
      </c>
      <c r="E9" s="35">
        <v>30.675101214574894</v>
      </c>
      <c r="F9" s="48">
        <v>3865</v>
      </c>
      <c r="G9" s="45">
        <v>145.71</v>
      </c>
      <c r="H9" s="35">
        <v>3.7699870633893919</v>
      </c>
      <c r="I9" s="48">
        <v>1115</v>
      </c>
      <c r="J9" s="45">
        <v>261.25</v>
      </c>
      <c r="K9" s="35">
        <v>23.430493273542602</v>
      </c>
      <c r="L9" s="48">
        <v>8932</v>
      </c>
      <c r="M9" s="45">
        <v>1619.24</v>
      </c>
      <c r="N9" s="35">
        <v>18.128526645768027</v>
      </c>
      <c r="O9" s="48">
        <v>410</v>
      </c>
      <c r="P9" s="45">
        <v>346.59</v>
      </c>
      <c r="Q9" s="35">
        <v>84.534146341463412</v>
      </c>
      <c r="R9" s="48">
        <v>9342</v>
      </c>
      <c r="S9" s="45">
        <v>1965.83</v>
      </c>
      <c r="T9" s="35">
        <v>21.042924427317491</v>
      </c>
    </row>
    <row r="10" spans="1:20" ht="17.100000000000001" customHeight="1" x14ac:dyDescent="0.25">
      <c r="A10" s="33">
        <v>4</v>
      </c>
      <c r="B10" s="34" t="s">
        <v>55</v>
      </c>
      <c r="C10" s="48">
        <v>460</v>
      </c>
      <c r="D10" s="45">
        <v>210.84</v>
      </c>
      <c r="E10" s="35">
        <v>45.834782608695654</v>
      </c>
      <c r="F10" s="48">
        <v>445</v>
      </c>
      <c r="G10" s="45">
        <v>9.9499999999999993</v>
      </c>
      <c r="H10" s="35">
        <v>2.2359550561797747</v>
      </c>
      <c r="I10" s="48">
        <v>65</v>
      </c>
      <c r="J10" s="45">
        <v>7.1</v>
      </c>
      <c r="K10" s="35">
        <v>10.923076923076923</v>
      </c>
      <c r="L10" s="48">
        <v>970</v>
      </c>
      <c r="M10" s="45">
        <v>227.9</v>
      </c>
      <c r="N10" s="35">
        <v>23.494845360824744</v>
      </c>
      <c r="O10" s="48">
        <v>152</v>
      </c>
      <c r="P10" s="45">
        <v>83.96</v>
      </c>
      <c r="Q10" s="35">
        <v>55.23684210526315</v>
      </c>
      <c r="R10" s="48">
        <v>1122</v>
      </c>
      <c r="S10" s="45">
        <v>311.85000000000002</v>
      </c>
      <c r="T10" s="35">
        <v>27.794117647058826</v>
      </c>
    </row>
    <row r="11" spans="1:20" ht="17.100000000000001" customHeight="1" x14ac:dyDescent="0.25">
      <c r="A11" s="33">
        <v>5</v>
      </c>
      <c r="B11" s="34" t="s">
        <v>34</v>
      </c>
      <c r="C11" s="48">
        <v>8268</v>
      </c>
      <c r="D11" s="45">
        <v>1499.45</v>
      </c>
      <c r="E11" s="35">
        <v>18.135582970488631</v>
      </c>
      <c r="F11" s="48">
        <v>3203</v>
      </c>
      <c r="G11" s="45">
        <v>1629.66</v>
      </c>
      <c r="H11" s="35">
        <v>50.879175772713083</v>
      </c>
      <c r="I11" s="48">
        <v>80</v>
      </c>
      <c r="J11" s="45">
        <v>12.94</v>
      </c>
      <c r="K11" s="35">
        <v>16.175000000000001</v>
      </c>
      <c r="L11" s="48">
        <v>11551</v>
      </c>
      <c r="M11" s="45">
        <v>3142.04</v>
      </c>
      <c r="N11" s="35">
        <v>27.201454419530773</v>
      </c>
      <c r="O11" s="48">
        <v>2116</v>
      </c>
      <c r="P11" s="45">
        <v>1403.8</v>
      </c>
      <c r="Q11" s="35">
        <v>66.342155009451801</v>
      </c>
      <c r="R11" s="48">
        <v>13667</v>
      </c>
      <c r="S11" s="45">
        <v>4545.8500000000004</v>
      </c>
      <c r="T11" s="35">
        <v>33.261505816931297</v>
      </c>
    </row>
    <row r="12" spans="1:20" ht="17.100000000000001" customHeight="1" x14ac:dyDescent="0.25">
      <c r="A12" s="33">
        <v>6</v>
      </c>
      <c r="B12" s="34" t="s">
        <v>22</v>
      </c>
      <c r="C12" s="48">
        <v>600</v>
      </c>
      <c r="D12" s="45">
        <v>120.25</v>
      </c>
      <c r="E12" s="35">
        <v>20.041666666666664</v>
      </c>
      <c r="F12" s="48">
        <v>677</v>
      </c>
      <c r="G12" s="45">
        <v>360.74</v>
      </c>
      <c r="H12" s="35">
        <v>53.285081240768093</v>
      </c>
      <c r="I12" s="48">
        <v>62</v>
      </c>
      <c r="J12" s="45">
        <v>36.08</v>
      </c>
      <c r="K12" s="35">
        <v>58.193548387096769</v>
      </c>
      <c r="L12" s="48">
        <v>1339</v>
      </c>
      <c r="M12" s="45">
        <v>517.08000000000004</v>
      </c>
      <c r="N12" s="35">
        <v>38.61687826736371</v>
      </c>
      <c r="O12" s="48">
        <v>1441</v>
      </c>
      <c r="P12" s="45">
        <v>418.2</v>
      </c>
      <c r="Q12" s="35">
        <v>29.02151283830673</v>
      </c>
      <c r="R12" s="48">
        <v>2780</v>
      </c>
      <c r="S12" s="45">
        <v>935.27</v>
      </c>
      <c r="T12" s="35">
        <v>33.642805755395685</v>
      </c>
    </row>
    <row r="13" spans="1:20" ht="17.100000000000001" customHeight="1" x14ac:dyDescent="0.25">
      <c r="A13" s="33">
        <v>7</v>
      </c>
      <c r="B13" s="34" t="s">
        <v>29</v>
      </c>
      <c r="C13" s="48">
        <v>4778</v>
      </c>
      <c r="D13" s="45">
        <v>1903.24</v>
      </c>
      <c r="E13" s="35">
        <v>39.833403097530343</v>
      </c>
      <c r="F13" s="48">
        <v>7378</v>
      </c>
      <c r="G13" s="45">
        <v>1655.79</v>
      </c>
      <c r="H13" s="35">
        <v>22.442260775277852</v>
      </c>
      <c r="I13" s="48">
        <v>1780</v>
      </c>
      <c r="J13" s="45">
        <v>500.81</v>
      </c>
      <c r="K13" s="35">
        <v>28.135393258426966</v>
      </c>
      <c r="L13" s="48">
        <v>13936</v>
      </c>
      <c r="M13" s="45">
        <v>4059.85</v>
      </c>
      <c r="N13" s="35">
        <v>29.132103903559127</v>
      </c>
      <c r="O13" s="48">
        <v>4810</v>
      </c>
      <c r="P13" s="45">
        <v>2543.5100000000002</v>
      </c>
      <c r="Q13" s="35">
        <v>52.879625779625783</v>
      </c>
      <c r="R13" s="48">
        <v>18746</v>
      </c>
      <c r="S13" s="45">
        <v>6603.36</v>
      </c>
      <c r="T13" s="35">
        <v>35.225434759415343</v>
      </c>
    </row>
    <row r="14" spans="1:20" ht="17.100000000000001" customHeight="1" x14ac:dyDescent="0.25">
      <c r="A14" s="33">
        <v>8</v>
      </c>
      <c r="B14" s="34" t="s">
        <v>18</v>
      </c>
      <c r="C14" s="48">
        <v>2863</v>
      </c>
      <c r="D14" s="45">
        <v>569.57000000000005</v>
      </c>
      <c r="E14" s="35">
        <v>19.89416695773664</v>
      </c>
      <c r="F14" s="48">
        <v>3889</v>
      </c>
      <c r="G14" s="45">
        <v>1419.56</v>
      </c>
      <c r="H14" s="35">
        <v>36.5019285163281</v>
      </c>
      <c r="I14" s="48">
        <v>590</v>
      </c>
      <c r="J14" s="45">
        <v>685.8</v>
      </c>
      <c r="K14" s="35">
        <v>116.23728813559322</v>
      </c>
      <c r="L14" s="48">
        <v>7342</v>
      </c>
      <c r="M14" s="45">
        <v>2674.93</v>
      </c>
      <c r="N14" s="35">
        <v>36.43326069190956</v>
      </c>
      <c r="O14" s="48">
        <v>1397</v>
      </c>
      <c r="P14" s="45">
        <v>517.22</v>
      </c>
      <c r="Q14" s="35">
        <v>37.023622047244096</v>
      </c>
      <c r="R14" s="48">
        <v>8739</v>
      </c>
      <c r="S14" s="45">
        <v>3192.14</v>
      </c>
      <c r="T14" s="35">
        <v>36.527520311248423</v>
      </c>
    </row>
    <row r="15" spans="1:20" ht="17.100000000000001" customHeight="1" x14ac:dyDescent="0.25">
      <c r="A15" s="33">
        <v>9</v>
      </c>
      <c r="B15" s="34" t="s">
        <v>36</v>
      </c>
      <c r="C15" s="48">
        <v>3</v>
      </c>
      <c r="D15" s="45">
        <v>0.3</v>
      </c>
      <c r="E15" s="35">
        <v>10</v>
      </c>
      <c r="F15" s="48">
        <v>16</v>
      </c>
      <c r="G15" s="45">
        <v>5.55</v>
      </c>
      <c r="H15" s="35">
        <v>34.6875</v>
      </c>
      <c r="I15" s="48">
        <v>1</v>
      </c>
      <c r="J15" s="45">
        <v>0.36</v>
      </c>
      <c r="K15" s="35">
        <v>36</v>
      </c>
      <c r="L15" s="48">
        <v>20</v>
      </c>
      <c r="M15" s="45">
        <v>6.21</v>
      </c>
      <c r="N15" s="35">
        <v>31.05</v>
      </c>
      <c r="O15" s="48">
        <v>8</v>
      </c>
      <c r="P15" s="45">
        <v>5.37</v>
      </c>
      <c r="Q15" s="35">
        <v>67.125</v>
      </c>
      <c r="R15" s="48">
        <v>28</v>
      </c>
      <c r="S15" s="45">
        <v>11.58</v>
      </c>
      <c r="T15" s="35">
        <v>41.357142857142861</v>
      </c>
    </row>
    <row r="16" spans="1:20" ht="17.100000000000001" customHeight="1" x14ac:dyDescent="0.25">
      <c r="A16" s="33">
        <v>10</v>
      </c>
      <c r="B16" s="34" t="s">
        <v>51</v>
      </c>
      <c r="C16" s="48">
        <v>381</v>
      </c>
      <c r="D16" s="45">
        <v>190.16</v>
      </c>
      <c r="E16" s="35">
        <v>49.910761154855642</v>
      </c>
      <c r="F16" s="48">
        <v>367</v>
      </c>
      <c r="G16" s="45">
        <v>114.84</v>
      </c>
      <c r="H16" s="35">
        <v>31.291553133514988</v>
      </c>
      <c r="I16" s="48">
        <v>60</v>
      </c>
      <c r="J16" s="45">
        <v>43.46</v>
      </c>
      <c r="K16" s="35">
        <v>72.433333333333337</v>
      </c>
      <c r="L16" s="48">
        <v>808</v>
      </c>
      <c r="M16" s="45">
        <v>348.46</v>
      </c>
      <c r="N16" s="35">
        <v>43.126237623762378</v>
      </c>
      <c r="O16" s="48">
        <v>150</v>
      </c>
      <c r="P16" s="45">
        <v>62.2</v>
      </c>
      <c r="Q16" s="35">
        <v>41.466666666666669</v>
      </c>
      <c r="R16" s="48">
        <v>958</v>
      </c>
      <c r="S16" s="45">
        <v>410.66</v>
      </c>
      <c r="T16" s="35">
        <v>42.866388308977037</v>
      </c>
    </row>
    <row r="17" spans="1:20" ht="17.100000000000001" customHeight="1" x14ac:dyDescent="0.25">
      <c r="A17" s="33">
        <v>11</v>
      </c>
      <c r="B17" s="34" t="s">
        <v>46</v>
      </c>
      <c r="C17" s="48">
        <v>11930</v>
      </c>
      <c r="D17" s="45">
        <v>5247.8</v>
      </c>
      <c r="E17" s="35">
        <v>43.98826487845767</v>
      </c>
      <c r="F17" s="48">
        <v>0</v>
      </c>
      <c r="G17" s="45">
        <v>0</v>
      </c>
      <c r="H17" s="35">
        <v>0</v>
      </c>
      <c r="I17" s="48">
        <v>300</v>
      </c>
      <c r="J17" s="45">
        <v>219.38</v>
      </c>
      <c r="K17" s="35">
        <v>73.126666666666665</v>
      </c>
      <c r="L17" s="48">
        <v>12230</v>
      </c>
      <c r="M17" s="45">
        <v>5467.18</v>
      </c>
      <c r="N17" s="35">
        <v>44.703025347506134</v>
      </c>
      <c r="O17" s="48">
        <v>1000</v>
      </c>
      <c r="P17" s="45">
        <v>611.32000000000005</v>
      </c>
      <c r="Q17" s="35">
        <v>61.132000000000005</v>
      </c>
      <c r="R17" s="48">
        <v>13230</v>
      </c>
      <c r="S17" s="45">
        <v>6078.5</v>
      </c>
      <c r="T17" s="35">
        <v>45.944822373393798</v>
      </c>
    </row>
    <row r="18" spans="1:20" ht="17.100000000000001" customHeight="1" x14ac:dyDescent="0.25">
      <c r="A18" s="33">
        <v>12</v>
      </c>
      <c r="B18" s="34" t="s">
        <v>33</v>
      </c>
      <c r="C18" s="48">
        <v>764</v>
      </c>
      <c r="D18" s="45">
        <v>296.99</v>
      </c>
      <c r="E18" s="35">
        <v>38.873036649214662</v>
      </c>
      <c r="F18" s="48">
        <v>1329</v>
      </c>
      <c r="G18" s="45">
        <v>478.88</v>
      </c>
      <c r="H18" s="35">
        <v>36.033107599699022</v>
      </c>
      <c r="I18" s="48">
        <v>79</v>
      </c>
      <c r="J18" s="45">
        <v>20.57</v>
      </c>
      <c r="K18" s="35">
        <v>26.037974683544302</v>
      </c>
      <c r="L18" s="48">
        <v>2172</v>
      </c>
      <c r="M18" s="45">
        <v>796.44</v>
      </c>
      <c r="N18" s="35">
        <v>36.668508287292823</v>
      </c>
      <c r="O18" s="48">
        <v>760</v>
      </c>
      <c r="P18" s="45">
        <v>602.29</v>
      </c>
      <c r="Q18" s="35">
        <v>79.248684210526307</v>
      </c>
      <c r="R18" s="48">
        <v>2932</v>
      </c>
      <c r="S18" s="45">
        <v>1398.73</v>
      </c>
      <c r="T18" s="35">
        <v>47.705661664392906</v>
      </c>
    </row>
    <row r="19" spans="1:20" ht="17.100000000000001" customHeight="1" x14ac:dyDescent="0.25">
      <c r="A19" s="33">
        <v>13</v>
      </c>
      <c r="B19" s="34" t="s">
        <v>14</v>
      </c>
      <c r="C19" s="48">
        <v>3725</v>
      </c>
      <c r="D19" s="45">
        <v>695.13</v>
      </c>
      <c r="E19" s="35">
        <v>18.661208053691276</v>
      </c>
      <c r="F19" s="48">
        <v>5493</v>
      </c>
      <c r="G19" s="45">
        <v>2731.41</v>
      </c>
      <c r="H19" s="35">
        <v>49.725286728563624</v>
      </c>
      <c r="I19" s="48">
        <v>316</v>
      </c>
      <c r="J19" s="45">
        <v>124.23</v>
      </c>
      <c r="K19" s="35">
        <v>39.313291139240505</v>
      </c>
      <c r="L19" s="48">
        <v>9534</v>
      </c>
      <c r="M19" s="45">
        <v>3550.77</v>
      </c>
      <c r="N19" s="35">
        <v>37.24323473882945</v>
      </c>
      <c r="O19" s="48">
        <v>4127</v>
      </c>
      <c r="P19" s="45">
        <v>3014.05</v>
      </c>
      <c r="Q19" s="35">
        <v>73.032469105888055</v>
      </c>
      <c r="R19" s="48">
        <v>13661</v>
      </c>
      <c r="S19" s="45">
        <v>6564.81</v>
      </c>
      <c r="T19" s="35">
        <v>48.055120415782156</v>
      </c>
    </row>
    <row r="20" spans="1:20" ht="17.100000000000001" customHeight="1" x14ac:dyDescent="0.25">
      <c r="A20" s="33">
        <v>14</v>
      </c>
      <c r="B20" s="34" t="s">
        <v>48</v>
      </c>
      <c r="C20" s="48">
        <v>27626</v>
      </c>
      <c r="D20" s="45">
        <v>14486.92</v>
      </c>
      <c r="E20" s="35">
        <v>52.439441106204299</v>
      </c>
      <c r="F20" s="48">
        <v>10520</v>
      </c>
      <c r="G20" s="45">
        <v>5801</v>
      </c>
      <c r="H20" s="35">
        <v>55.142585551330804</v>
      </c>
      <c r="I20" s="48">
        <v>1082</v>
      </c>
      <c r="J20" s="45">
        <v>287.16000000000003</v>
      </c>
      <c r="K20" s="35">
        <v>26.53974121996303</v>
      </c>
      <c r="L20" s="48">
        <v>39228</v>
      </c>
      <c r="M20" s="45">
        <v>20575.080000000002</v>
      </c>
      <c r="N20" s="35">
        <v>52.449984704802702</v>
      </c>
      <c r="O20" s="48">
        <v>1500</v>
      </c>
      <c r="P20" s="45">
        <v>1009.84</v>
      </c>
      <c r="Q20" s="35">
        <v>67.322666666666663</v>
      </c>
      <c r="R20" s="48">
        <v>40728</v>
      </c>
      <c r="S20" s="45">
        <v>21584.92</v>
      </c>
      <c r="T20" s="35">
        <v>52.997741111765862</v>
      </c>
    </row>
    <row r="21" spans="1:20" ht="17.100000000000001" customHeight="1" x14ac:dyDescent="0.25">
      <c r="A21" s="33">
        <v>15</v>
      </c>
      <c r="B21" s="34" t="s">
        <v>15</v>
      </c>
      <c r="C21" s="48">
        <v>4053</v>
      </c>
      <c r="D21" s="45">
        <v>2414.4299999999998</v>
      </c>
      <c r="E21" s="35">
        <v>59.571428571428562</v>
      </c>
      <c r="F21" s="48">
        <v>8567</v>
      </c>
      <c r="G21" s="45">
        <v>5587.13</v>
      </c>
      <c r="H21" s="35">
        <v>65.216878720672341</v>
      </c>
      <c r="I21" s="48">
        <v>376</v>
      </c>
      <c r="J21" s="45">
        <v>213.09</v>
      </c>
      <c r="K21" s="35">
        <v>56.672872340425528</v>
      </c>
      <c r="L21" s="48">
        <v>12996</v>
      </c>
      <c r="M21" s="45">
        <v>8214.65</v>
      </c>
      <c r="N21" s="35">
        <v>63.209064327485379</v>
      </c>
      <c r="O21" s="48">
        <v>5736</v>
      </c>
      <c r="P21" s="45">
        <v>2361.4</v>
      </c>
      <c r="Q21" s="35">
        <v>41.168061366806135</v>
      </c>
      <c r="R21" s="48">
        <v>18732</v>
      </c>
      <c r="S21" s="45">
        <v>10576.04</v>
      </c>
      <c r="T21" s="35">
        <v>56.459748024770448</v>
      </c>
    </row>
    <row r="22" spans="1:20" ht="17.100000000000001" customHeight="1" x14ac:dyDescent="0.25">
      <c r="A22" s="33">
        <v>16</v>
      </c>
      <c r="B22" s="34" t="s">
        <v>37</v>
      </c>
      <c r="C22" s="48">
        <v>970</v>
      </c>
      <c r="D22" s="45">
        <v>691.62</v>
      </c>
      <c r="E22" s="35">
        <v>71.301030927835058</v>
      </c>
      <c r="F22" s="48">
        <v>667</v>
      </c>
      <c r="G22" s="45">
        <v>259.05</v>
      </c>
      <c r="H22" s="35">
        <v>38.838080959520241</v>
      </c>
      <c r="I22" s="48">
        <v>120</v>
      </c>
      <c r="J22" s="45">
        <v>0.15</v>
      </c>
      <c r="K22" s="35">
        <v>0.125</v>
      </c>
      <c r="L22" s="48">
        <v>1757</v>
      </c>
      <c r="M22" s="45">
        <v>950.82</v>
      </c>
      <c r="N22" s="35">
        <v>54.116107000569158</v>
      </c>
      <c r="O22" s="48">
        <v>380</v>
      </c>
      <c r="P22" s="45">
        <v>257.04000000000002</v>
      </c>
      <c r="Q22" s="35">
        <v>67.642105263157902</v>
      </c>
      <c r="R22" s="48">
        <v>2137</v>
      </c>
      <c r="S22" s="45">
        <v>1207.8599999999999</v>
      </c>
      <c r="T22" s="35">
        <v>56.521291530182495</v>
      </c>
    </row>
    <row r="23" spans="1:20" ht="17.100000000000001" customHeight="1" x14ac:dyDescent="0.25">
      <c r="A23" s="33">
        <v>17</v>
      </c>
      <c r="B23" s="34" t="s">
        <v>25</v>
      </c>
      <c r="C23" s="48">
        <v>116</v>
      </c>
      <c r="D23" s="45">
        <v>31.5</v>
      </c>
      <c r="E23" s="35">
        <v>27.155172413793103</v>
      </c>
      <c r="F23" s="48">
        <v>407</v>
      </c>
      <c r="G23" s="45">
        <v>112.32</v>
      </c>
      <c r="H23" s="35">
        <v>27.597051597051596</v>
      </c>
      <c r="I23" s="48">
        <v>22</v>
      </c>
      <c r="J23" s="45">
        <v>40.1</v>
      </c>
      <c r="K23" s="35">
        <v>182.27272727272728</v>
      </c>
      <c r="L23" s="48">
        <v>545</v>
      </c>
      <c r="M23" s="45">
        <v>183.93</v>
      </c>
      <c r="N23" s="35">
        <v>33.748623853211015</v>
      </c>
      <c r="O23" s="48">
        <v>45</v>
      </c>
      <c r="P23" s="45">
        <v>152.78</v>
      </c>
      <c r="Q23" s="35">
        <v>339.51111111111112</v>
      </c>
      <c r="R23" s="48">
        <v>590</v>
      </c>
      <c r="S23" s="45">
        <v>336.71</v>
      </c>
      <c r="T23" s="35">
        <v>57.069491525423722</v>
      </c>
    </row>
    <row r="24" spans="1:20" ht="17.100000000000001" customHeight="1" x14ac:dyDescent="0.25">
      <c r="A24" s="33">
        <v>18</v>
      </c>
      <c r="B24" s="34" t="s">
        <v>54</v>
      </c>
      <c r="C24" s="48">
        <v>220</v>
      </c>
      <c r="D24" s="45">
        <v>142.61000000000001</v>
      </c>
      <c r="E24" s="35">
        <v>64.822727272727278</v>
      </c>
      <c r="F24" s="48">
        <v>156</v>
      </c>
      <c r="G24" s="45">
        <v>35.17</v>
      </c>
      <c r="H24" s="35">
        <v>22.544871794871796</v>
      </c>
      <c r="I24" s="48">
        <v>160</v>
      </c>
      <c r="J24" s="45">
        <v>122.09</v>
      </c>
      <c r="K24" s="35">
        <v>76.306249999999991</v>
      </c>
      <c r="L24" s="48">
        <v>536</v>
      </c>
      <c r="M24" s="45">
        <v>299.87</v>
      </c>
      <c r="N24" s="35">
        <v>55.945895522388057</v>
      </c>
      <c r="O24" s="48">
        <v>40</v>
      </c>
      <c r="P24" s="45">
        <v>36.29</v>
      </c>
      <c r="Q24" s="35">
        <v>90.724999999999994</v>
      </c>
      <c r="R24" s="48">
        <v>576</v>
      </c>
      <c r="S24" s="45">
        <v>336.17</v>
      </c>
      <c r="T24" s="35">
        <v>58.362847222222229</v>
      </c>
    </row>
    <row r="25" spans="1:20" ht="17.100000000000001" customHeight="1" x14ac:dyDescent="0.25">
      <c r="A25" s="33">
        <v>19</v>
      </c>
      <c r="B25" s="34" t="s">
        <v>39</v>
      </c>
      <c r="C25" s="48">
        <v>180</v>
      </c>
      <c r="D25" s="45">
        <v>123.52</v>
      </c>
      <c r="E25" s="35">
        <v>68.62222222222222</v>
      </c>
      <c r="F25" s="48">
        <v>470</v>
      </c>
      <c r="G25" s="45">
        <v>208.12</v>
      </c>
      <c r="H25" s="35">
        <v>44.280851063829793</v>
      </c>
      <c r="I25" s="48">
        <v>7</v>
      </c>
      <c r="J25" s="45">
        <v>0.06</v>
      </c>
      <c r="K25" s="35">
        <v>0.85714285714285721</v>
      </c>
      <c r="L25" s="48">
        <v>657</v>
      </c>
      <c r="M25" s="45">
        <v>331.7</v>
      </c>
      <c r="N25" s="35">
        <v>50.48706240487062</v>
      </c>
      <c r="O25" s="48">
        <v>335</v>
      </c>
      <c r="P25" s="45">
        <v>256.10000000000002</v>
      </c>
      <c r="Q25" s="35">
        <v>76.447761194029866</v>
      </c>
      <c r="R25" s="48">
        <v>992</v>
      </c>
      <c r="S25" s="45">
        <v>587.80999999999995</v>
      </c>
      <c r="T25" s="35">
        <v>59.255040322580641</v>
      </c>
    </row>
    <row r="26" spans="1:20" ht="17.100000000000001" customHeight="1" x14ac:dyDescent="0.25">
      <c r="A26" s="33">
        <v>20</v>
      </c>
      <c r="B26" s="34" t="s">
        <v>17</v>
      </c>
      <c r="C26" s="48">
        <v>2143</v>
      </c>
      <c r="D26" s="45">
        <v>972.23</v>
      </c>
      <c r="E26" s="35">
        <v>45.367708819412037</v>
      </c>
      <c r="F26" s="48">
        <v>3620</v>
      </c>
      <c r="G26" s="45">
        <v>2552.69</v>
      </c>
      <c r="H26" s="35">
        <v>70.516298342541432</v>
      </c>
      <c r="I26" s="48">
        <v>145</v>
      </c>
      <c r="J26" s="45">
        <v>53.12</v>
      </c>
      <c r="K26" s="35">
        <v>36.634482758620692</v>
      </c>
      <c r="L26" s="48">
        <v>5908</v>
      </c>
      <c r="M26" s="45">
        <v>3578.04</v>
      </c>
      <c r="N26" s="35">
        <v>60.562626946513198</v>
      </c>
      <c r="O26" s="48">
        <v>2530</v>
      </c>
      <c r="P26" s="45">
        <v>1460.74</v>
      </c>
      <c r="Q26" s="35">
        <v>57.736758893280637</v>
      </c>
      <c r="R26" s="48">
        <v>8438</v>
      </c>
      <c r="S26" s="45">
        <v>5038.78</v>
      </c>
      <c r="T26" s="35">
        <v>59.715335387532583</v>
      </c>
    </row>
    <row r="27" spans="1:20" ht="17.100000000000001" customHeight="1" x14ac:dyDescent="0.25">
      <c r="A27" s="33">
        <v>21</v>
      </c>
      <c r="B27" s="34" t="s">
        <v>24</v>
      </c>
      <c r="C27" s="48">
        <v>600</v>
      </c>
      <c r="D27" s="45">
        <v>370.99</v>
      </c>
      <c r="E27" s="35">
        <v>61.831666666666671</v>
      </c>
      <c r="F27" s="48">
        <v>1202</v>
      </c>
      <c r="G27" s="45">
        <v>515.84</v>
      </c>
      <c r="H27" s="35">
        <v>42.915141430948424</v>
      </c>
      <c r="I27" s="48">
        <v>65</v>
      </c>
      <c r="J27" s="45">
        <v>43.99</v>
      </c>
      <c r="K27" s="35">
        <v>67.676923076923075</v>
      </c>
      <c r="L27" s="48">
        <v>1867</v>
      </c>
      <c r="M27" s="45">
        <v>930.82</v>
      </c>
      <c r="N27" s="35">
        <v>49.856454204606322</v>
      </c>
      <c r="O27" s="48">
        <v>451</v>
      </c>
      <c r="P27" s="45">
        <v>473.13</v>
      </c>
      <c r="Q27" s="35">
        <v>104.90687361419069</v>
      </c>
      <c r="R27" s="48">
        <v>2318</v>
      </c>
      <c r="S27" s="45">
        <v>1403.95</v>
      </c>
      <c r="T27" s="35">
        <v>60.567299396031061</v>
      </c>
    </row>
    <row r="28" spans="1:20" ht="17.100000000000001" customHeight="1" x14ac:dyDescent="0.25">
      <c r="A28" s="33">
        <v>22</v>
      </c>
      <c r="B28" s="34" t="s">
        <v>21</v>
      </c>
      <c r="C28" s="48">
        <v>3766</v>
      </c>
      <c r="D28" s="45">
        <v>2025.3</v>
      </c>
      <c r="E28" s="35">
        <v>53.778544875199152</v>
      </c>
      <c r="F28" s="48">
        <v>4636</v>
      </c>
      <c r="G28" s="45">
        <v>3396.22</v>
      </c>
      <c r="H28" s="35">
        <v>73.257549611734248</v>
      </c>
      <c r="I28" s="48">
        <v>225</v>
      </c>
      <c r="J28" s="45">
        <v>104.92</v>
      </c>
      <c r="K28" s="35">
        <v>46.63111111111111</v>
      </c>
      <c r="L28" s="48">
        <v>8627</v>
      </c>
      <c r="M28" s="45">
        <v>5526.44</v>
      </c>
      <c r="N28" s="35">
        <v>64.059812217456809</v>
      </c>
      <c r="O28" s="48">
        <v>3110</v>
      </c>
      <c r="P28" s="45">
        <v>1642.89</v>
      </c>
      <c r="Q28" s="35">
        <v>52.826045016077174</v>
      </c>
      <c r="R28" s="48">
        <v>11737</v>
      </c>
      <c r="S28" s="45">
        <v>7169.32</v>
      </c>
      <c r="T28" s="35">
        <v>61.083070631336803</v>
      </c>
    </row>
    <row r="29" spans="1:20" ht="17.100000000000001" customHeight="1" x14ac:dyDescent="0.25">
      <c r="A29" s="33">
        <v>23</v>
      </c>
      <c r="B29" s="34" t="s">
        <v>52</v>
      </c>
      <c r="C29" s="48">
        <v>710</v>
      </c>
      <c r="D29" s="45">
        <v>845.15</v>
      </c>
      <c r="E29" s="35">
        <v>119.03521126760563</v>
      </c>
      <c r="F29" s="48">
        <v>1482</v>
      </c>
      <c r="G29" s="45">
        <v>122.73</v>
      </c>
      <c r="H29" s="35">
        <v>8.2813765182186234</v>
      </c>
      <c r="I29" s="48">
        <v>110</v>
      </c>
      <c r="J29" s="45">
        <v>249.94</v>
      </c>
      <c r="K29" s="35">
        <v>227.21818181818182</v>
      </c>
      <c r="L29" s="48">
        <v>2302</v>
      </c>
      <c r="M29" s="45">
        <v>1217.82</v>
      </c>
      <c r="N29" s="35">
        <v>52.90269331016507</v>
      </c>
      <c r="O29" s="48">
        <v>155</v>
      </c>
      <c r="P29" s="45">
        <v>289.97000000000003</v>
      </c>
      <c r="Q29" s="35">
        <v>187.07741935483872</v>
      </c>
      <c r="R29" s="48">
        <v>2457</v>
      </c>
      <c r="S29" s="45">
        <v>1507.79</v>
      </c>
      <c r="T29" s="35">
        <v>61.367114367114361</v>
      </c>
    </row>
    <row r="30" spans="1:20" ht="17.100000000000001" customHeight="1" x14ac:dyDescent="0.25">
      <c r="A30" s="33">
        <v>24</v>
      </c>
      <c r="B30" s="34" t="s">
        <v>23</v>
      </c>
      <c r="C30" s="48">
        <v>3551</v>
      </c>
      <c r="D30" s="45">
        <v>692.25</v>
      </c>
      <c r="E30" s="35">
        <v>19.494508589129822</v>
      </c>
      <c r="F30" s="48">
        <v>5200</v>
      </c>
      <c r="G30" s="45">
        <v>3075.74</v>
      </c>
      <c r="H30" s="35">
        <v>59.148846153846144</v>
      </c>
      <c r="I30" s="48">
        <v>273</v>
      </c>
      <c r="J30" s="45">
        <v>40.58</v>
      </c>
      <c r="K30" s="35">
        <v>14.864468864468863</v>
      </c>
      <c r="L30" s="48">
        <v>9024</v>
      </c>
      <c r="M30" s="45">
        <v>3808.57</v>
      </c>
      <c r="N30" s="35">
        <v>42.204898049645386</v>
      </c>
      <c r="O30" s="48">
        <v>4820</v>
      </c>
      <c r="P30" s="45">
        <v>4718.3599999999997</v>
      </c>
      <c r="Q30" s="35">
        <v>97.891286307053932</v>
      </c>
      <c r="R30" s="48">
        <v>13844</v>
      </c>
      <c r="S30" s="45">
        <v>8526.93</v>
      </c>
      <c r="T30" s="35">
        <v>61.592964461138401</v>
      </c>
    </row>
    <row r="31" spans="1:20" ht="17.100000000000001" customHeight="1" x14ac:dyDescent="0.25">
      <c r="A31" s="33">
        <v>25</v>
      </c>
      <c r="B31" s="34" t="s">
        <v>16</v>
      </c>
      <c r="C31" s="48">
        <v>7915</v>
      </c>
      <c r="D31" s="45">
        <v>3276.68</v>
      </c>
      <c r="E31" s="35">
        <v>41.398357548957669</v>
      </c>
      <c r="F31" s="48">
        <v>15067</v>
      </c>
      <c r="G31" s="45">
        <v>12013.39</v>
      </c>
      <c r="H31" s="35">
        <v>79.733125373332442</v>
      </c>
      <c r="I31" s="48">
        <v>480</v>
      </c>
      <c r="J31" s="45">
        <v>288.74</v>
      </c>
      <c r="K31" s="35">
        <v>60.154166666666661</v>
      </c>
      <c r="L31" s="48">
        <v>23462</v>
      </c>
      <c r="M31" s="45">
        <v>15578.81</v>
      </c>
      <c r="N31" s="35">
        <v>66.400179012871874</v>
      </c>
      <c r="O31" s="48">
        <v>10667</v>
      </c>
      <c r="P31" s="45">
        <v>7243.14</v>
      </c>
      <c r="Q31" s="35">
        <v>67.902315552638981</v>
      </c>
      <c r="R31" s="48">
        <v>34129</v>
      </c>
      <c r="S31" s="45">
        <v>22821.96</v>
      </c>
      <c r="T31" s="35">
        <v>66.869700254915173</v>
      </c>
    </row>
    <row r="32" spans="1:20" ht="17.100000000000001" customHeight="1" x14ac:dyDescent="0.25">
      <c r="A32" s="33">
        <v>26</v>
      </c>
      <c r="B32" s="34" t="s">
        <v>13</v>
      </c>
      <c r="C32" s="48">
        <v>3663</v>
      </c>
      <c r="D32" s="45">
        <v>1901.68</v>
      </c>
      <c r="E32" s="35">
        <v>51.915915915915924</v>
      </c>
      <c r="F32" s="48">
        <v>5400</v>
      </c>
      <c r="G32" s="45">
        <v>3332.77</v>
      </c>
      <c r="H32" s="35">
        <v>61.717962962962957</v>
      </c>
      <c r="I32" s="48">
        <v>290</v>
      </c>
      <c r="J32" s="45">
        <v>35.630000000000003</v>
      </c>
      <c r="K32" s="35">
        <v>12.286206896551725</v>
      </c>
      <c r="L32" s="48">
        <v>9353</v>
      </c>
      <c r="M32" s="45">
        <v>5270.08</v>
      </c>
      <c r="N32" s="35">
        <v>56.346412915642041</v>
      </c>
      <c r="O32" s="48">
        <v>4150</v>
      </c>
      <c r="P32" s="45">
        <v>3848.57</v>
      </c>
      <c r="Q32" s="35">
        <v>92.736626506024095</v>
      </c>
      <c r="R32" s="48">
        <v>13503</v>
      </c>
      <c r="S32" s="45">
        <v>9118.65</v>
      </c>
      <c r="T32" s="35">
        <v>67.530548766940683</v>
      </c>
    </row>
    <row r="33" spans="1:20" ht="17.100000000000001" customHeight="1" x14ac:dyDescent="0.25">
      <c r="A33" s="33">
        <v>27</v>
      </c>
      <c r="B33" s="34" t="s">
        <v>12</v>
      </c>
      <c r="C33" s="48">
        <v>11052</v>
      </c>
      <c r="D33" s="45">
        <v>3983.73</v>
      </c>
      <c r="E33" s="35">
        <v>36.045331161780673</v>
      </c>
      <c r="F33" s="48">
        <v>16298</v>
      </c>
      <c r="G33" s="45">
        <v>11846.9</v>
      </c>
      <c r="H33" s="35">
        <v>72.689287029083317</v>
      </c>
      <c r="I33" s="48">
        <v>603</v>
      </c>
      <c r="J33" s="45">
        <v>622.39</v>
      </c>
      <c r="K33" s="35">
        <v>103.21558872305141</v>
      </c>
      <c r="L33" s="48">
        <v>27953</v>
      </c>
      <c r="M33" s="45">
        <v>16453.02</v>
      </c>
      <c r="N33" s="35">
        <v>58.859585733195004</v>
      </c>
      <c r="O33" s="48">
        <v>23965</v>
      </c>
      <c r="P33" s="45">
        <v>20490.96</v>
      </c>
      <c r="Q33" s="35">
        <v>85.503692885457966</v>
      </c>
      <c r="R33" s="48">
        <v>51918</v>
      </c>
      <c r="S33" s="45">
        <v>36943.980000000003</v>
      </c>
      <c r="T33" s="35">
        <v>71.158326591933445</v>
      </c>
    </row>
    <row r="34" spans="1:20" ht="17.100000000000001" customHeight="1" x14ac:dyDescent="0.25">
      <c r="A34" s="33">
        <v>28</v>
      </c>
      <c r="B34" s="34" t="s">
        <v>41</v>
      </c>
      <c r="C34" s="48">
        <v>255</v>
      </c>
      <c r="D34" s="45">
        <v>178.4</v>
      </c>
      <c r="E34" s="35">
        <v>69.960784313725483</v>
      </c>
      <c r="F34" s="48">
        <v>184</v>
      </c>
      <c r="G34" s="45">
        <v>114.19</v>
      </c>
      <c r="H34" s="35">
        <v>62.059782608695649</v>
      </c>
      <c r="I34" s="48">
        <v>14</v>
      </c>
      <c r="J34" s="45">
        <v>0</v>
      </c>
      <c r="K34" s="35">
        <v>0</v>
      </c>
      <c r="L34" s="48">
        <v>453</v>
      </c>
      <c r="M34" s="45">
        <v>292.58999999999997</v>
      </c>
      <c r="N34" s="35">
        <v>64.589403973509931</v>
      </c>
      <c r="O34" s="48">
        <v>950</v>
      </c>
      <c r="P34" s="45">
        <v>762.13</v>
      </c>
      <c r="Q34" s="35">
        <v>80.224210526315787</v>
      </c>
      <c r="R34" s="48">
        <v>1403</v>
      </c>
      <c r="S34" s="45">
        <v>1054.72</v>
      </c>
      <c r="T34" s="35">
        <v>75.176051318603001</v>
      </c>
    </row>
    <row r="35" spans="1:20" ht="17.100000000000001" customHeight="1" x14ac:dyDescent="0.25">
      <c r="A35" s="33">
        <v>29</v>
      </c>
      <c r="B35" s="34" t="s">
        <v>28</v>
      </c>
      <c r="C35" s="48">
        <v>1960</v>
      </c>
      <c r="D35" s="45">
        <v>1372.74</v>
      </c>
      <c r="E35" s="35">
        <v>70.037755102040819</v>
      </c>
      <c r="F35" s="48">
        <v>3867</v>
      </c>
      <c r="G35" s="45">
        <v>3049.48</v>
      </c>
      <c r="H35" s="35">
        <v>78.859063873803976</v>
      </c>
      <c r="I35" s="48">
        <v>200</v>
      </c>
      <c r="J35" s="45">
        <v>83.77</v>
      </c>
      <c r="K35" s="35">
        <v>41.884999999999998</v>
      </c>
      <c r="L35" s="48">
        <v>6027</v>
      </c>
      <c r="M35" s="45">
        <v>4505.99</v>
      </c>
      <c r="N35" s="35">
        <v>74.763398042143677</v>
      </c>
      <c r="O35" s="48">
        <v>3790</v>
      </c>
      <c r="P35" s="45">
        <v>3674.16</v>
      </c>
      <c r="Q35" s="35">
        <v>96.943535620052771</v>
      </c>
      <c r="R35" s="48">
        <v>9817</v>
      </c>
      <c r="S35" s="45">
        <v>8180.14</v>
      </c>
      <c r="T35" s="35">
        <v>83.326270754813081</v>
      </c>
    </row>
    <row r="36" spans="1:20" ht="17.100000000000001" customHeight="1" x14ac:dyDescent="0.25">
      <c r="A36" s="33">
        <v>30</v>
      </c>
      <c r="B36" s="34" t="s">
        <v>35</v>
      </c>
      <c r="C36" s="48">
        <v>3</v>
      </c>
      <c r="D36" s="45">
        <v>0.01</v>
      </c>
      <c r="E36" s="35">
        <v>0.33333333333333337</v>
      </c>
      <c r="F36" s="48">
        <v>27</v>
      </c>
      <c r="G36" s="45">
        <v>3.8</v>
      </c>
      <c r="H36" s="35">
        <v>14.074074074074073</v>
      </c>
      <c r="I36" s="48">
        <v>1</v>
      </c>
      <c r="J36" s="45">
        <v>1.22</v>
      </c>
      <c r="K36" s="35">
        <v>122</v>
      </c>
      <c r="L36" s="48">
        <v>31</v>
      </c>
      <c r="M36" s="45">
        <v>5.03</v>
      </c>
      <c r="N36" s="35">
        <v>16.225806451612904</v>
      </c>
      <c r="O36" s="48">
        <v>8</v>
      </c>
      <c r="P36" s="45">
        <v>28.28</v>
      </c>
      <c r="Q36" s="35">
        <v>353.5</v>
      </c>
      <c r="R36" s="48">
        <v>39</v>
      </c>
      <c r="S36" s="45">
        <v>33.31</v>
      </c>
      <c r="T36" s="35">
        <v>85.410256410256409</v>
      </c>
    </row>
    <row r="37" spans="1:20" ht="17.100000000000001" customHeight="1" x14ac:dyDescent="0.25">
      <c r="A37" s="33">
        <v>31</v>
      </c>
      <c r="B37" s="34" t="s">
        <v>31</v>
      </c>
      <c r="C37" s="48">
        <v>2826</v>
      </c>
      <c r="D37" s="45">
        <v>2174.06</v>
      </c>
      <c r="E37" s="35">
        <v>76.930644019816</v>
      </c>
      <c r="F37" s="48">
        <v>7800</v>
      </c>
      <c r="G37" s="45">
        <v>8644.82</v>
      </c>
      <c r="H37" s="35">
        <v>110.83102564102563</v>
      </c>
      <c r="I37" s="48">
        <v>200</v>
      </c>
      <c r="J37" s="45">
        <v>82.49</v>
      </c>
      <c r="K37" s="35">
        <v>41.244999999999997</v>
      </c>
      <c r="L37" s="48">
        <v>10826</v>
      </c>
      <c r="M37" s="45">
        <v>10901.37</v>
      </c>
      <c r="N37" s="35">
        <v>100.69619434694255</v>
      </c>
      <c r="O37" s="48">
        <v>10020</v>
      </c>
      <c r="P37" s="45">
        <v>7623.74</v>
      </c>
      <c r="Q37" s="35">
        <v>76.085229540918164</v>
      </c>
      <c r="R37" s="48">
        <v>20846</v>
      </c>
      <c r="S37" s="45">
        <v>18525.11</v>
      </c>
      <c r="T37" s="35">
        <v>88.866497169720816</v>
      </c>
    </row>
    <row r="38" spans="1:20" ht="17.100000000000001" customHeight="1" x14ac:dyDescent="0.25">
      <c r="A38" s="33">
        <v>32</v>
      </c>
      <c r="B38" s="34" t="s">
        <v>30</v>
      </c>
      <c r="C38" s="48">
        <v>160</v>
      </c>
      <c r="D38" s="45">
        <v>68.650000000000006</v>
      </c>
      <c r="E38" s="35">
        <v>42.90625</v>
      </c>
      <c r="F38" s="48">
        <v>163</v>
      </c>
      <c r="G38" s="45">
        <v>115.36</v>
      </c>
      <c r="H38" s="35">
        <v>70.773006134969336</v>
      </c>
      <c r="I38" s="48">
        <v>11</v>
      </c>
      <c r="J38" s="45">
        <v>0.2</v>
      </c>
      <c r="K38" s="35">
        <v>1.8181818181818183</v>
      </c>
      <c r="L38" s="48">
        <v>334</v>
      </c>
      <c r="M38" s="45">
        <v>184.21</v>
      </c>
      <c r="N38" s="35">
        <v>55.15269461077844</v>
      </c>
      <c r="O38" s="48">
        <v>480</v>
      </c>
      <c r="P38" s="45">
        <v>564.29999999999995</v>
      </c>
      <c r="Q38" s="35">
        <v>117.56249999999999</v>
      </c>
      <c r="R38" s="48">
        <v>814</v>
      </c>
      <c r="S38" s="45">
        <v>748.51</v>
      </c>
      <c r="T38" s="35">
        <v>91.954545454545453</v>
      </c>
    </row>
    <row r="39" spans="1:20" ht="17.100000000000001" customHeight="1" x14ac:dyDescent="0.25">
      <c r="A39" s="33">
        <v>33</v>
      </c>
      <c r="B39" s="34" t="s">
        <v>42</v>
      </c>
      <c r="C39" s="48">
        <v>1292</v>
      </c>
      <c r="D39" s="45">
        <v>1383.14</v>
      </c>
      <c r="E39" s="35">
        <v>107.05417956656346</v>
      </c>
      <c r="F39" s="48">
        <v>54</v>
      </c>
      <c r="G39" s="45">
        <v>18.28</v>
      </c>
      <c r="H39" s="35">
        <v>33.851851851851855</v>
      </c>
      <c r="I39" s="48">
        <v>6</v>
      </c>
      <c r="J39" s="45">
        <v>4.2300000000000004</v>
      </c>
      <c r="K39" s="35">
        <v>70.5</v>
      </c>
      <c r="L39" s="48">
        <v>1352</v>
      </c>
      <c r="M39" s="45">
        <v>1405.66</v>
      </c>
      <c r="N39" s="35">
        <v>103.96893491124261</v>
      </c>
      <c r="O39" s="48">
        <v>151</v>
      </c>
      <c r="P39" s="45">
        <v>14.82</v>
      </c>
      <c r="Q39" s="35">
        <v>9.814569536423841</v>
      </c>
      <c r="R39" s="48">
        <v>1503</v>
      </c>
      <c r="S39" s="45">
        <v>1420.47</v>
      </c>
      <c r="T39" s="35">
        <v>94.508982035928142</v>
      </c>
    </row>
    <row r="40" spans="1:20" ht="17.100000000000001" customHeight="1" x14ac:dyDescent="0.25">
      <c r="A40" s="33">
        <v>34</v>
      </c>
      <c r="B40" s="34" t="s">
        <v>32</v>
      </c>
      <c r="C40" s="48">
        <v>1206</v>
      </c>
      <c r="D40" s="45">
        <v>853.75</v>
      </c>
      <c r="E40" s="35">
        <v>70.791873963515755</v>
      </c>
      <c r="F40" s="48">
        <v>6500</v>
      </c>
      <c r="G40" s="45">
        <v>7528.31</v>
      </c>
      <c r="H40" s="35">
        <v>115.82015384615386</v>
      </c>
      <c r="I40" s="48">
        <v>160</v>
      </c>
      <c r="J40" s="45">
        <v>22.99</v>
      </c>
      <c r="K40" s="35">
        <v>14.36875</v>
      </c>
      <c r="L40" s="48">
        <v>7866</v>
      </c>
      <c r="M40" s="45">
        <v>8405.06</v>
      </c>
      <c r="N40" s="35">
        <v>106.85303839308415</v>
      </c>
      <c r="O40" s="48">
        <v>6330</v>
      </c>
      <c r="P40" s="45">
        <v>5358.57</v>
      </c>
      <c r="Q40" s="35">
        <v>84.653554502369673</v>
      </c>
      <c r="R40" s="48">
        <v>14196</v>
      </c>
      <c r="S40" s="45">
        <v>13763.63</v>
      </c>
      <c r="T40" s="35">
        <v>96.954282896590584</v>
      </c>
    </row>
    <row r="41" spans="1:20" ht="17.100000000000001" customHeight="1" x14ac:dyDescent="0.25">
      <c r="A41" s="36"/>
      <c r="B41" s="37" t="s">
        <v>7</v>
      </c>
      <c r="C41" s="47">
        <v>112000</v>
      </c>
      <c r="D41" s="46">
        <v>49935.39</v>
      </c>
      <c r="E41" s="38">
        <v>44.585169642857139</v>
      </c>
      <c r="F41" s="47">
        <v>119000</v>
      </c>
      <c r="G41" s="46">
        <v>76889.460000000006</v>
      </c>
      <c r="H41" s="38">
        <v>64.612991596638665</v>
      </c>
      <c r="I41" s="47">
        <v>9000</v>
      </c>
      <c r="J41" s="46">
        <v>4209.1000000000004</v>
      </c>
      <c r="K41" s="38">
        <v>46.767777777777781</v>
      </c>
      <c r="L41" s="47">
        <v>240000</v>
      </c>
      <c r="M41" s="46">
        <v>131033.95</v>
      </c>
      <c r="N41" s="38">
        <v>54.597479166666659</v>
      </c>
      <c r="O41" s="47">
        <v>96000</v>
      </c>
      <c r="P41" s="46">
        <v>71881.42</v>
      </c>
      <c r="Q41" s="38">
        <v>74.87647916666667</v>
      </c>
      <c r="R41" s="47">
        <v>336000</v>
      </c>
      <c r="S41" s="46">
        <v>202915.37</v>
      </c>
      <c r="T41" s="38">
        <v>60.391479166666663</v>
      </c>
    </row>
    <row r="45" spans="1:20" x14ac:dyDescent="0.25">
      <c r="B45" s="40"/>
    </row>
  </sheetData>
  <mergeCells count="12">
    <mergeCell ref="O5:Q5"/>
    <mergeCell ref="R5:T5"/>
    <mergeCell ref="A1:T1"/>
    <mergeCell ref="A2:T2"/>
    <mergeCell ref="A3:T3"/>
    <mergeCell ref="A4:T4"/>
    <mergeCell ref="A5:A6"/>
    <mergeCell ref="B5:B6"/>
    <mergeCell ref="C5:E5"/>
    <mergeCell ref="F5:H5"/>
    <mergeCell ref="I5:K5"/>
    <mergeCell ref="L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31" workbookViewId="0">
      <selection activeCell="B51" sqref="B51"/>
    </sheetView>
  </sheetViews>
  <sheetFormatPr defaultRowHeight="15" x14ac:dyDescent="0.25"/>
  <cols>
    <col min="1" max="1" width="5.42578125" customWidth="1"/>
    <col min="2" max="2" width="24" customWidth="1"/>
    <col min="3" max="10" width="12.85546875" customWidth="1"/>
  </cols>
  <sheetData>
    <row r="1" spans="1:10" ht="2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8.75" x14ac:dyDescent="0.3">
      <c r="A3" s="57" t="str">
        <f>Bankwise!A3</f>
        <v>BANK WISE PERFORMANCE : ANNUAL CREDIT PLAN (ACP) FY 2025 - 26 AS ON 31.03.2026 (provisional)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8.75" x14ac:dyDescent="0.3">
      <c r="A4" s="60" t="s">
        <v>58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45" customHeight="1" x14ac:dyDescent="0.25">
      <c r="A5" s="16" t="s">
        <v>1</v>
      </c>
      <c r="B5" s="17" t="s">
        <v>59</v>
      </c>
      <c r="C5" s="52" t="s">
        <v>60</v>
      </c>
      <c r="D5" s="52"/>
      <c r="E5" s="52"/>
      <c r="F5" s="61" t="s">
        <v>61</v>
      </c>
      <c r="G5" s="61"/>
      <c r="H5" s="61"/>
      <c r="I5" s="61" t="s">
        <v>62</v>
      </c>
      <c r="J5" s="61"/>
    </row>
    <row r="6" spans="1:10" x14ac:dyDescent="0.25">
      <c r="A6" s="16"/>
      <c r="B6" s="17"/>
      <c r="C6" s="16" t="s">
        <v>8</v>
      </c>
      <c r="D6" s="16" t="s">
        <v>9</v>
      </c>
      <c r="E6" s="17" t="s">
        <v>10</v>
      </c>
      <c r="F6" s="16" t="s">
        <v>8</v>
      </c>
      <c r="G6" s="16" t="s">
        <v>9</v>
      </c>
      <c r="H6" s="17" t="s">
        <v>10</v>
      </c>
      <c r="I6" s="17" t="s">
        <v>63</v>
      </c>
      <c r="J6" s="3" t="s">
        <v>9</v>
      </c>
    </row>
    <row r="7" spans="1:10" x14ac:dyDescent="0.25">
      <c r="A7" s="18"/>
      <c r="B7" s="18" t="s">
        <v>11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">
        <v>1</v>
      </c>
      <c r="B8" s="1" t="e">
        <f>Bankwise!#REF!</f>
        <v>#REF!</v>
      </c>
      <c r="C8" s="4"/>
      <c r="D8" s="4"/>
      <c r="E8" s="5" t="e">
        <f t="shared" ref="E8:E55" si="0">SUM(D8/C8)</f>
        <v>#DIV/0!</v>
      </c>
      <c r="F8" s="4" t="e">
        <f>Bankwise!#REF!</f>
        <v>#REF!</v>
      </c>
      <c r="G8" s="4" t="e">
        <f>Bankwise!#REF!</f>
        <v>#REF!</v>
      </c>
      <c r="H8" s="5" t="e">
        <f t="shared" ref="H8:H55" si="1">SUM(G8/F8)</f>
        <v>#REF!</v>
      </c>
      <c r="I8" s="6" t="e">
        <f>(F8-C8)/C8</f>
        <v>#REF!</v>
      </c>
      <c r="J8" s="6" t="e">
        <f>(G8-D8)/D8</f>
        <v>#REF!</v>
      </c>
    </row>
    <row r="9" spans="1:10" x14ac:dyDescent="0.25">
      <c r="A9" s="1">
        <v>2</v>
      </c>
      <c r="B9" s="1" t="e">
        <f>Bankwise!#REF!</f>
        <v>#REF!</v>
      </c>
      <c r="C9" s="4"/>
      <c r="D9" s="4"/>
      <c r="E9" s="5" t="e">
        <f t="shared" si="0"/>
        <v>#DIV/0!</v>
      </c>
      <c r="F9" s="4" t="e">
        <f>Bankwise!#REF!</f>
        <v>#REF!</v>
      </c>
      <c r="G9" s="4" t="e">
        <f>Bankwise!#REF!</f>
        <v>#REF!</v>
      </c>
      <c r="H9" s="5" t="e">
        <f t="shared" si="1"/>
        <v>#REF!</v>
      </c>
      <c r="I9" s="6" t="e">
        <f t="shared" ref="I9:J55" si="2">(F9-C9)/C9</f>
        <v>#REF!</v>
      </c>
      <c r="J9" s="6" t="e">
        <f t="shared" si="2"/>
        <v>#REF!</v>
      </c>
    </row>
    <row r="10" spans="1:10" x14ac:dyDescent="0.25">
      <c r="A10" s="1">
        <v>3</v>
      </c>
      <c r="B10" s="1" t="e">
        <f>Bankwise!#REF!</f>
        <v>#REF!</v>
      </c>
      <c r="C10" s="4"/>
      <c r="D10" s="4"/>
      <c r="E10" s="5" t="e">
        <f t="shared" si="0"/>
        <v>#DIV/0!</v>
      </c>
      <c r="F10" s="4" t="e">
        <f>Bankwise!#REF!</f>
        <v>#REF!</v>
      </c>
      <c r="G10" s="4" t="e">
        <f>Bankwise!#REF!</f>
        <v>#REF!</v>
      </c>
      <c r="H10" s="5" t="e">
        <f t="shared" si="1"/>
        <v>#REF!</v>
      </c>
      <c r="I10" s="6" t="e">
        <f t="shared" si="2"/>
        <v>#REF!</v>
      </c>
      <c r="J10" s="6" t="e">
        <f t="shared" si="2"/>
        <v>#REF!</v>
      </c>
    </row>
    <row r="11" spans="1:10" x14ac:dyDescent="0.25">
      <c r="A11" s="1">
        <v>4</v>
      </c>
      <c r="B11" s="1" t="e">
        <f>Bankwise!#REF!</f>
        <v>#REF!</v>
      </c>
      <c r="C11" s="4"/>
      <c r="D11" s="4"/>
      <c r="E11" s="5" t="e">
        <f t="shared" si="0"/>
        <v>#DIV/0!</v>
      </c>
      <c r="F11" s="4" t="e">
        <f>Bankwise!#REF!</f>
        <v>#REF!</v>
      </c>
      <c r="G11" s="4" t="e">
        <f>Bankwise!#REF!</f>
        <v>#REF!</v>
      </c>
      <c r="H11" s="5" t="e">
        <f t="shared" si="1"/>
        <v>#REF!</v>
      </c>
      <c r="I11" s="6" t="e">
        <f t="shared" si="2"/>
        <v>#REF!</v>
      </c>
      <c r="J11" s="6" t="e">
        <f t="shared" si="2"/>
        <v>#REF!</v>
      </c>
    </row>
    <row r="12" spans="1:10" x14ac:dyDescent="0.25">
      <c r="A12" s="1">
        <v>5</v>
      </c>
      <c r="B12" s="1" t="e">
        <f>Bankwise!#REF!</f>
        <v>#REF!</v>
      </c>
      <c r="C12" s="4"/>
      <c r="D12" s="4"/>
      <c r="E12" s="5" t="e">
        <f t="shared" si="0"/>
        <v>#DIV/0!</v>
      </c>
      <c r="F12" s="4" t="e">
        <f>Bankwise!#REF!</f>
        <v>#REF!</v>
      </c>
      <c r="G12" s="4" t="e">
        <f>Bankwise!#REF!</f>
        <v>#REF!</v>
      </c>
      <c r="H12" s="5" t="e">
        <f t="shared" si="1"/>
        <v>#REF!</v>
      </c>
      <c r="I12" s="6" t="e">
        <f t="shared" si="2"/>
        <v>#REF!</v>
      </c>
      <c r="J12" s="6" t="e">
        <f t="shared" si="2"/>
        <v>#REF!</v>
      </c>
    </row>
    <row r="13" spans="1:10" x14ac:dyDescent="0.25">
      <c r="A13" s="1">
        <v>6</v>
      </c>
      <c r="B13" s="1" t="e">
        <f>Bankwise!#REF!</f>
        <v>#REF!</v>
      </c>
      <c r="C13" s="4"/>
      <c r="D13" s="4"/>
      <c r="E13" s="5" t="e">
        <f t="shared" si="0"/>
        <v>#DIV/0!</v>
      </c>
      <c r="F13" s="4" t="e">
        <f>Bankwise!#REF!</f>
        <v>#REF!</v>
      </c>
      <c r="G13" s="4" t="e">
        <f>Bankwise!#REF!</f>
        <v>#REF!</v>
      </c>
      <c r="H13" s="5" t="e">
        <f t="shared" si="1"/>
        <v>#REF!</v>
      </c>
      <c r="I13" s="6" t="e">
        <f t="shared" si="2"/>
        <v>#REF!</v>
      </c>
      <c r="J13" s="6" t="e">
        <f t="shared" si="2"/>
        <v>#REF!</v>
      </c>
    </row>
    <row r="14" spans="1:10" x14ac:dyDescent="0.25">
      <c r="A14" s="1">
        <v>7</v>
      </c>
      <c r="B14" s="1" t="e">
        <f>Bankwise!#REF!</f>
        <v>#REF!</v>
      </c>
      <c r="C14" s="4"/>
      <c r="D14" s="4"/>
      <c r="E14" s="5" t="e">
        <f t="shared" si="0"/>
        <v>#DIV/0!</v>
      </c>
      <c r="F14" s="4" t="e">
        <f>Bankwise!#REF!</f>
        <v>#REF!</v>
      </c>
      <c r="G14" s="4" t="e">
        <f>Bankwise!#REF!</f>
        <v>#REF!</v>
      </c>
      <c r="H14" s="5" t="e">
        <f t="shared" si="1"/>
        <v>#REF!</v>
      </c>
      <c r="I14" s="6" t="e">
        <f t="shared" si="2"/>
        <v>#REF!</v>
      </c>
      <c r="J14" s="6" t="e">
        <f t="shared" si="2"/>
        <v>#REF!</v>
      </c>
    </row>
    <row r="15" spans="1:10" x14ac:dyDescent="0.25">
      <c r="A15" s="1"/>
      <c r="B15" s="2" t="s">
        <v>64</v>
      </c>
      <c r="C15" s="5"/>
      <c r="D15" s="5"/>
      <c r="E15" s="5"/>
      <c r="F15" s="4"/>
      <c r="G15" s="4"/>
      <c r="H15" s="5"/>
      <c r="I15" s="5"/>
      <c r="J15" s="5"/>
    </row>
    <row r="16" spans="1:10" x14ac:dyDescent="0.25">
      <c r="A16" s="1">
        <v>8</v>
      </c>
      <c r="B16" s="1" t="e">
        <f>Bankwise!#REF!</f>
        <v>#REF!</v>
      </c>
      <c r="C16" s="4"/>
      <c r="D16" s="4"/>
      <c r="E16" s="5" t="e">
        <f t="shared" si="0"/>
        <v>#DIV/0!</v>
      </c>
      <c r="F16" s="4" t="e">
        <f>Bankwise!#REF!</f>
        <v>#REF!</v>
      </c>
      <c r="G16" s="4" t="e">
        <f>Bankwise!#REF!</f>
        <v>#REF!</v>
      </c>
      <c r="H16" s="5" t="e">
        <f t="shared" si="1"/>
        <v>#REF!</v>
      </c>
      <c r="I16" s="6" t="e">
        <f t="shared" si="2"/>
        <v>#REF!</v>
      </c>
      <c r="J16" s="6" t="e">
        <f t="shared" si="2"/>
        <v>#REF!</v>
      </c>
    </row>
    <row r="17" spans="1:10" x14ac:dyDescent="0.25">
      <c r="A17" s="1">
        <v>9</v>
      </c>
      <c r="B17" s="1" t="e">
        <f>Bankwise!#REF!</f>
        <v>#REF!</v>
      </c>
      <c r="C17" s="4"/>
      <c r="D17" s="4"/>
      <c r="E17" s="5" t="e">
        <f t="shared" si="0"/>
        <v>#DIV/0!</v>
      </c>
      <c r="F17" s="4" t="e">
        <f>Bankwise!#REF!</f>
        <v>#REF!</v>
      </c>
      <c r="G17" s="4" t="e">
        <f>Bankwise!#REF!</f>
        <v>#REF!</v>
      </c>
      <c r="H17" s="5" t="e">
        <f t="shared" si="1"/>
        <v>#REF!</v>
      </c>
      <c r="I17" s="6" t="e">
        <f t="shared" si="2"/>
        <v>#REF!</v>
      </c>
      <c r="J17" s="6" t="e">
        <f t="shared" si="2"/>
        <v>#REF!</v>
      </c>
    </row>
    <row r="18" spans="1:10" x14ac:dyDescent="0.25">
      <c r="A18" s="1">
        <v>10</v>
      </c>
      <c r="B18" s="1" t="e">
        <f>Bankwise!#REF!</f>
        <v>#REF!</v>
      </c>
      <c r="C18" s="4"/>
      <c r="D18" s="4"/>
      <c r="E18" s="5" t="e">
        <f t="shared" si="0"/>
        <v>#DIV/0!</v>
      </c>
      <c r="F18" s="4" t="e">
        <f>Bankwise!#REF!</f>
        <v>#REF!</v>
      </c>
      <c r="G18" s="4" t="e">
        <f>Bankwise!#REF!</f>
        <v>#REF!</v>
      </c>
      <c r="H18" s="5" t="e">
        <f t="shared" si="1"/>
        <v>#REF!</v>
      </c>
      <c r="I18" s="6" t="e">
        <f t="shared" si="2"/>
        <v>#REF!</v>
      </c>
      <c r="J18" s="6" t="e">
        <f t="shared" si="2"/>
        <v>#REF!</v>
      </c>
    </row>
    <row r="19" spans="1:10" x14ac:dyDescent="0.25">
      <c r="A19" s="1">
        <v>11</v>
      </c>
      <c r="B19" s="1" t="e">
        <f>Bankwise!#REF!</f>
        <v>#REF!</v>
      </c>
      <c r="C19" s="4"/>
      <c r="D19" s="4"/>
      <c r="E19" s="5" t="e">
        <f t="shared" si="0"/>
        <v>#DIV/0!</v>
      </c>
      <c r="F19" s="4" t="e">
        <f>Bankwise!#REF!</f>
        <v>#REF!</v>
      </c>
      <c r="G19" s="4" t="e">
        <f>Bankwise!#REF!</f>
        <v>#REF!</v>
      </c>
      <c r="H19" s="5" t="e">
        <f t="shared" si="1"/>
        <v>#REF!</v>
      </c>
      <c r="I19" s="6" t="e">
        <f t="shared" si="2"/>
        <v>#REF!</v>
      </c>
      <c r="J19" s="6" t="e">
        <f t="shared" si="2"/>
        <v>#REF!</v>
      </c>
    </row>
    <row r="20" spans="1:10" x14ac:dyDescent="0.25">
      <c r="A20" s="1">
        <v>12</v>
      </c>
      <c r="B20" s="1" t="e">
        <f>Bankwise!#REF!</f>
        <v>#REF!</v>
      </c>
      <c r="C20" s="4"/>
      <c r="D20" s="4"/>
      <c r="E20" s="5" t="e">
        <f t="shared" si="0"/>
        <v>#DIV/0!</v>
      </c>
      <c r="F20" s="4" t="e">
        <f>Bankwise!#REF!</f>
        <v>#REF!</v>
      </c>
      <c r="G20" s="4" t="e">
        <f>Bankwise!#REF!</f>
        <v>#REF!</v>
      </c>
      <c r="H20" s="5" t="e">
        <f t="shared" si="1"/>
        <v>#REF!</v>
      </c>
      <c r="I20" s="6" t="e">
        <f t="shared" si="2"/>
        <v>#REF!</v>
      </c>
      <c r="J20" s="6" t="e">
        <f t="shared" si="2"/>
        <v>#REF!</v>
      </c>
    </row>
    <row r="21" spans="1:10" x14ac:dyDescent="0.25">
      <c r="A21" s="1">
        <v>13</v>
      </c>
      <c r="B21" s="1" t="e">
        <f>Bankwise!#REF!</f>
        <v>#REF!</v>
      </c>
      <c r="C21" s="4"/>
      <c r="D21" s="4"/>
      <c r="E21" s="5" t="e">
        <f t="shared" si="0"/>
        <v>#DIV/0!</v>
      </c>
      <c r="F21" s="4" t="e">
        <f>Bankwise!#REF!</f>
        <v>#REF!</v>
      </c>
      <c r="G21" s="4" t="e">
        <f>Bankwise!#REF!</f>
        <v>#REF!</v>
      </c>
      <c r="H21" s="5" t="e">
        <f t="shared" si="1"/>
        <v>#REF!</v>
      </c>
      <c r="I21" s="6" t="e">
        <f t="shared" si="2"/>
        <v>#REF!</v>
      </c>
      <c r="J21" s="6" t="e">
        <f t="shared" si="2"/>
        <v>#REF!</v>
      </c>
    </row>
    <row r="22" spans="1:10" x14ac:dyDescent="0.25">
      <c r="A22" s="1">
        <v>14</v>
      </c>
      <c r="B22" s="1" t="e">
        <f>Bankwise!#REF!</f>
        <v>#REF!</v>
      </c>
      <c r="C22" s="4"/>
      <c r="D22" s="4"/>
      <c r="E22" s="5" t="e">
        <f t="shared" si="0"/>
        <v>#DIV/0!</v>
      </c>
      <c r="F22" s="4" t="e">
        <f>Bankwise!#REF!</f>
        <v>#REF!</v>
      </c>
      <c r="G22" s="4" t="e">
        <f>Bankwise!#REF!</f>
        <v>#REF!</v>
      </c>
      <c r="H22" s="5" t="e">
        <f t="shared" si="1"/>
        <v>#REF!</v>
      </c>
      <c r="I22" s="6" t="e">
        <f t="shared" si="2"/>
        <v>#REF!</v>
      </c>
      <c r="J22" s="6" t="e">
        <f t="shared" si="2"/>
        <v>#REF!</v>
      </c>
    </row>
    <row r="23" spans="1:10" x14ac:dyDescent="0.25">
      <c r="A23" s="1">
        <v>15</v>
      </c>
      <c r="B23" s="1" t="e">
        <f>Bankwise!#REF!</f>
        <v>#REF!</v>
      </c>
      <c r="C23" s="4"/>
      <c r="D23" s="4"/>
      <c r="E23" s="5" t="e">
        <f t="shared" si="0"/>
        <v>#DIV/0!</v>
      </c>
      <c r="F23" s="4" t="e">
        <f>Bankwise!#REF!</f>
        <v>#REF!</v>
      </c>
      <c r="G23" s="4" t="e">
        <f>Bankwise!#REF!</f>
        <v>#REF!</v>
      </c>
      <c r="H23" s="5" t="e">
        <f t="shared" si="1"/>
        <v>#REF!</v>
      </c>
      <c r="I23" s="6" t="e">
        <f t="shared" si="2"/>
        <v>#REF!</v>
      </c>
      <c r="J23" s="6" t="e">
        <f t="shared" si="2"/>
        <v>#REF!</v>
      </c>
    </row>
    <row r="24" spans="1:10" x14ac:dyDescent="0.25">
      <c r="A24" s="1">
        <v>16</v>
      </c>
      <c r="B24" s="1" t="e">
        <f>Bankwise!#REF!</f>
        <v>#REF!</v>
      </c>
      <c r="C24" s="4"/>
      <c r="D24" s="4"/>
      <c r="E24" s="5" t="e">
        <f t="shared" si="0"/>
        <v>#DIV/0!</v>
      </c>
      <c r="F24" s="4" t="e">
        <f>Bankwise!#REF!</f>
        <v>#REF!</v>
      </c>
      <c r="G24" s="4" t="e">
        <f>Bankwise!#REF!</f>
        <v>#REF!</v>
      </c>
      <c r="H24" s="5" t="e">
        <f t="shared" si="1"/>
        <v>#REF!</v>
      </c>
      <c r="I24" s="6" t="e">
        <f t="shared" si="2"/>
        <v>#REF!</v>
      </c>
      <c r="J24" s="6" t="e">
        <f t="shared" si="2"/>
        <v>#REF!</v>
      </c>
    </row>
    <row r="25" spans="1:10" x14ac:dyDescent="0.25">
      <c r="A25" s="1">
        <v>17</v>
      </c>
      <c r="B25" s="1" t="e">
        <f>Bankwise!#REF!</f>
        <v>#REF!</v>
      </c>
      <c r="C25" s="4"/>
      <c r="D25" s="4"/>
      <c r="E25" s="5" t="e">
        <f t="shared" si="0"/>
        <v>#DIV/0!</v>
      </c>
      <c r="F25" s="4" t="e">
        <f>Bankwise!#REF!</f>
        <v>#REF!</v>
      </c>
      <c r="G25" s="4" t="e">
        <f>Bankwise!#REF!</f>
        <v>#REF!</v>
      </c>
      <c r="H25" s="5" t="e">
        <f t="shared" si="1"/>
        <v>#REF!</v>
      </c>
      <c r="I25" s="6" t="e">
        <f t="shared" si="2"/>
        <v>#REF!</v>
      </c>
      <c r="J25" s="6" t="e">
        <f t="shared" si="2"/>
        <v>#REF!</v>
      </c>
    </row>
    <row r="26" spans="1:10" x14ac:dyDescent="0.25">
      <c r="A26" s="1">
        <v>18</v>
      </c>
      <c r="B26" s="1" t="e">
        <f>Bankwise!#REF!</f>
        <v>#REF!</v>
      </c>
      <c r="C26" s="4"/>
      <c r="D26" s="4"/>
      <c r="E26" s="5" t="e">
        <f t="shared" si="0"/>
        <v>#DIV/0!</v>
      </c>
      <c r="F26" s="4" t="e">
        <f>Bankwise!#REF!</f>
        <v>#REF!</v>
      </c>
      <c r="G26" s="4" t="e">
        <f>Bankwise!#REF!</f>
        <v>#REF!</v>
      </c>
      <c r="H26" s="5" t="e">
        <f t="shared" si="1"/>
        <v>#REF!</v>
      </c>
      <c r="I26" s="6" t="e">
        <f t="shared" si="2"/>
        <v>#REF!</v>
      </c>
      <c r="J26" s="6" t="e">
        <f t="shared" si="2"/>
        <v>#REF!</v>
      </c>
    </row>
    <row r="27" spans="1:10" x14ac:dyDescent="0.25">
      <c r="A27" s="1">
        <v>19</v>
      </c>
      <c r="B27" s="1" t="e">
        <f>Bankwise!#REF!</f>
        <v>#REF!</v>
      </c>
      <c r="C27" s="4"/>
      <c r="D27" s="4"/>
      <c r="E27" s="5" t="e">
        <f t="shared" si="0"/>
        <v>#DIV/0!</v>
      </c>
      <c r="F27" s="4" t="e">
        <f>Bankwise!#REF!</f>
        <v>#REF!</v>
      </c>
      <c r="G27" s="4" t="e">
        <f>Bankwise!#REF!</f>
        <v>#REF!</v>
      </c>
      <c r="H27" s="5" t="e">
        <f t="shared" si="1"/>
        <v>#REF!</v>
      </c>
      <c r="I27" s="6" t="e">
        <f t="shared" si="2"/>
        <v>#REF!</v>
      </c>
      <c r="J27" s="6" t="e">
        <f t="shared" si="2"/>
        <v>#REF!</v>
      </c>
    </row>
    <row r="28" spans="1:10" x14ac:dyDescent="0.25">
      <c r="A28" s="1">
        <v>20</v>
      </c>
      <c r="B28" s="1" t="e">
        <f>Bankwise!#REF!</f>
        <v>#REF!</v>
      </c>
      <c r="C28" s="4"/>
      <c r="D28" s="4"/>
      <c r="E28" s="5" t="e">
        <f t="shared" si="0"/>
        <v>#DIV/0!</v>
      </c>
      <c r="F28" s="4" t="e">
        <f>Bankwise!#REF!</f>
        <v>#REF!</v>
      </c>
      <c r="G28" s="4" t="e">
        <f>Bankwise!#REF!</f>
        <v>#REF!</v>
      </c>
      <c r="H28" s="5" t="e">
        <f t="shared" si="1"/>
        <v>#REF!</v>
      </c>
      <c r="I28" s="6" t="e">
        <f t="shared" si="2"/>
        <v>#REF!</v>
      </c>
      <c r="J28" s="6" t="e">
        <f t="shared" si="2"/>
        <v>#REF!</v>
      </c>
    </row>
    <row r="29" spans="1:10" x14ac:dyDescent="0.25">
      <c r="A29" s="1">
        <v>21</v>
      </c>
      <c r="B29" s="1" t="e">
        <f>Bankwise!#REF!</f>
        <v>#REF!</v>
      </c>
      <c r="C29" s="4"/>
      <c r="D29" s="4"/>
      <c r="E29" s="5" t="e">
        <f t="shared" si="0"/>
        <v>#DIV/0!</v>
      </c>
      <c r="F29" s="4" t="e">
        <f>Bankwise!#REF!</f>
        <v>#REF!</v>
      </c>
      <c r="G29" s="4" t="e">
        <f>Bankwise!#REF!</f>
        <v>#REF!</v>
      </c>
      <c r="H29" s="5" t="e">
        <f t="shared" si="1"/>
        <v>#REF!</v>
      </c>
      <c r="I29" s="6" t="e">
        <f t="shared" si="2"/>
        <v>#REF!</v>
      </c>
      <c r="J29" s="6" t="e">
        <f t="shared" si="2"/>
        <v>#REF!</v>
      </c>
    </row>
    <row r="30" spans="1:10" x14ac:dyDescent="0.25">
      <c r="A30" s="1"/>
      <c r="B30" s="2" t="e">
        <f>Bankwise!#REF!</f>
        <v>#REF!</v>
      </c>
      <c r="C30" s="5"/>
      <c r="D30" s="5"/>
      <c r="E30" s="5"/>
      <c r="F30" s="4"/>
      <c r="G30" s="4"/>
      <c r="H30" s="5"/>
      <c r="I30" s="5"/>
      <c r="J30" s="6"/>
    </row>
    <row r="31" spans="1:10" x14ac:dyDescent="0.25">
      <c r="A31" s="1">
        <v>22</v>
      </c>
      <c r="B31" s="1" t="e">
        <f>Bankwise!#REF!</f>
        <v>#REF!</v>
      </c>
      <c r="C31" s="4"/>
      <c r="D31" s="4"/>
      <c r="E31" s="5" t="e">
        <f t="shared" si="0"/>
        <v>#DIV/0!</v>
      </c>
      <c r="F31" s="4" t="e">
        <f>Bankwise!#REF!</f>
        <v>#REF!</v>
      </c>
      <c r="G31" s="4" t="e">
        <f>Bankwise!#REF!</f>
        <v>#REF!</v>
      </c>
      <c r="H31" s="5" t="e">
        <f t="shared" si="1"/>
        <v>#REF!</v>
      </c>
      <c r="I31" s="6" t="e">
        <f t="shared" si="2"/>
        <v>#REF!</v>
      </c>
      <c r="J31" s="6" t="e">
        <f t="shared" si="2"/>
        <v>#REF!</v>
      </c>
    </row>
    <row r="32" spans="1:10" x14ac:dyDescent="0.25">
      <c r="A32" s="1">
        <v>23</v>
      </c>
      <c r="B32" s="1" t="e">
        <f>Bankwise!#REF!</f>
        <v>#REF!</v>
      </c>
      <c r="C32" s="4"/>
      <c r="D32" s="4"/>
      <c r="E32" s="5" t="e">
        <f t="shared" si="0"/>
        <v>#DIV/0!</v>
      </c>
      <c r="F32" s="4" t="e">
        <f>Bankwise!#REF!</f>
        <v>#REF!</v>
      </c>
      <c r="G32" s="4" t="e">
        <f>Bankwise!#REF!</f>
        <v>#REF!</v>
      </c>
      <c r="H32" s="5" t="e">
        <f t="shared" si="1"/>
        <v>#REF!</v>
      </c>
      <c r="I32" s="6" t="e">
        <f t="shared" si="2"/>
        <v>#REF!</v>
      </c>
      <c r="J32" s="6" t="e">
        <f t="shared" si="2"/>
        <v>#REF!</v>
      </c>
    </row>
    <row r="33" spans="1:10" x14ac:dyDescent="0.25">
      <c r="A33" s="1">
        <v>24</v>
      </c>
      <c r="B33" s="1" t="e">
        <f>Bankwise!#REF!</f>
        <v>#REF!</v>
      </c>
      <c r="C33" s="4"/>
      <c r="D33" s="4"/>
      <c r="E33" s="5" t="e">
        <f>SUM(D33/C33)</f>
        <v>#DIV/0!</v>
      </c>
      <c r="F33" s="4" t="e">
        <f>Bankwise!#REF!</f>
        <v>#REF!</v>
      </c>
      <c r="G33" s="4" t="e">
        <f>Bankwise!#REF!</f>
        <v>#REF!</v>
      </c>
      <c r="H33" s="5" t="e">
        <f>SUM(G33/F33)</f>
        <v>#REF!</v>
      </c>
      <c r="I33" s="6" t="e">
        <f>(F33-C33)/C33</f>
        <v>#REF!</v>
      </c>
      <c r="J33" s="6" t="e">
        <f>(G33-D33)/D33</f>
        <v>#REF!</v>
      </c>
    </row>
    <row r="34" spans="1:10" x14ac:dyDescent="0.25">
      <c r="A34" s="1"/>
      <c r="B34" s="2" t="s">
        <v>64</v>
      </c>
      <c r="C34" s="5"/>
      <c r="D34" s="5"/>
      <c r="E34" s="5"/>
      <c r="F34" s="4"/>
      <c r="G34" s="4"/>
      <c r="H34" s="5"/>
      <c r="I34" s="5"/>
      <c r="J34" s="6"/>
    </row>
    <row r="35" spans="1:10" x14ac:dyDescent="0.25">
      <c r="A35" s="1">
        <v>25</v>
      </c>
      <c r="B35" s="1" t="e">
        <f>Bankwise!#REF!</f>
        <v>#REF!</v>
      </c>
      <c r="C35" s="4"/>
      <c r="D35" s="4"/>
      <c r="E35" s="5" t="e">
        <f t="shared" si="0"/>
        <v>#DIV/0!</v>
      </c>
      <c r="F35" s="4" t="e">
        <f>Bankwise!#REF!</f>
        <v>#REF!</v>
      </c>
      <c r="G35" s="4" t="e">
        <f>Bankwise!#REF!</f>
        <v>#REF!</v>
      </c>
      <c r="H35" s="5" t="e">
        <f t="shared" si="1"/>
        <v>#REF!</v>
      </c>
      <c r="I35" s="6" t="e">
        <f t="shared" si="2"/>
        <v>#REF!</v>
      </c>
      <c r="J35" s="6" t="e">
        <f t="shared" si="2"/>
        <v>#REF!</v>
      </c>
    </row>
    <row r="36" spans="1:10" x14ac:dyDescent="0.25">
      <c r="A36" s="1">
        <v>26</v>
      </c>
      <c r="B36" s="1" t="e">
        <f>Bankwise!#REF!</f>
        <v>#REF!</v>
      </c>
      <c r="C36" s="4"/>
      <c r="D36" s="4"/>
      <c r="E36" s="5" t="e">
        <f t="shared" si="0"/>
        <v>#DIV/0!</v>
      </c>
      <c r="F36" s="4" t="e">
        <f>Bankwise!#REF!</f>
        <v>#REF!</v>
      </c>
      <c r="G36" s="4" t="e">
        <f>Bankwise!#REF!</f>
        <v>#REF!</v>
      </c>
      <c r="H36" s="5" t="e">
        <f t="shared" si="1"/>
        <v>#REF!</v>
      </c>
      <c r="I36" s="6" t="e">
        <f t="shared" si="2"/>
        <v>#REF!</v>
      </c>
      <c r="J36" s="6" t="e">
        <f t="shared" si="2"/>
        <v>#REF!</v>
      </c>
    </row>
    <row r="37" spans="1:10" x14ac:dyDescent="0.25">
      <c r="A37" s="1">
        <v>27</v>
      </c>
      <c r="B37" s="1" t="e">
        <f>Bankwise!#REF!</f>
        <v>#REF!</v>
      </c>
      <c r="C37" s="4"/>
      <c r="D37" s="4"/>
      <c r="E37" s="5" t="e">
        <f t="shared" si="0"/>
        <v>#DIV/0!</v>
      </c>
      <c r="F37" s="4" t="e">
        <f>Bankwise!#REF!</f>
        <v>#REF!</v>
      </c>
      <c r="G37" s="4" t="e">
        <f>Bankwise!#REF!</f>
        <v>#REF!</v>
      </c>
      <c r="H37" s="5" t="e">
        <f t="shared" si="1"/>
        <v>#REF!</v>
      </c>
      <c r="I37" s="6" t="e">
        <f t="shared" si="2"/>
        <v>#REF!</v>
      </c>
      <c r="J37" s="6" t="e">
        <f t="shared" si="2"/>
        <v>#REF!</v>
      </c>
    </row>
    <row r="38" spans="1:10" x14ac:dyDescent="0.25">
      <c r="A38" s="1">
        <v>28</v>
      </c>
      <c r="B38" s="1" t="e">
        <f>Bankwise!#REF!</f>
        <v>#REF!</v>
      </c>
      <c r="C38" s="4"/>
      <c r="D38" s="4"/>
      <c r="E38" s="5" t="e">
        <f t="shared" si="0"/>
        <v>#DIV/0!</v>
      </c>
      <c r="F38" s="4" t="e">
        <f>Bankwise!#REF!</f>
        <v>#REF!</v>
      </c>
      <c r="G38" s="4" t="e">
        <f>Bankwise!#REF!</f>
        <v>#REF!</v>
      </c>
      <c r="H38" s="5" t="e">
        <f t="shared" si="1"/>
        <v>#REF!</v>
      </c>
      <c r="I38" s="6" t="e">
        <f t="shared" si="2"/>
        <v>#REF!</v>
      </c>
      <c r="J38" s="6" t="e">
        <f t="shared" si="2"/>
        <v>#REF!</v>
      </c>
    </row>
    <row r="39" spans="1:10" x14ac:dyDescent="0.25">
      <c r="A39" s="1">
        <v>29</v>
      </c>
      <c r="B39" s="1" t="e">
        <f>Bankwise!#REF!</f>
        <v>#REF!</v>
      </c>
      <c r="C39" s="4"/>
      <c r="D39" s="4"/>
      <c r="E39" s="5" t="e">
        <f t="shared" si="0"/>
        <v>#DIV/0!</v>
      </c>
      <c r="F39" s="4" t="e">
        <f>Bankwise!#REF!</f>
        <v>#REF!</v>
      </c>
      <c r="G39" s="4" t="e">
        <f>Bankwise!#REF!</f>
        <v>#REF!</v>
      </c>
      <c r="H39" s="5" t="e">
        <f t="shared" si="1"/>
        <v>#REF!</v>
      </c>
      <c r="I39" s="6" t="e">
        <f t="shared" si="2"/>
        <v>#REF!</v>
      </c>
      <c r="J39" s="6" t="e">
        <f t="shared" si="2"/>
        <v>#REF!</v>
      </c>
    </row>
    <row r="40" spans="1:10" x14ac:dyDescent="0.25">
      <c r="A40" s="1">
        <v>30</v>
      </c>
      <c r="B40" s="1" t="e">
        <f>Bankwise!#REF!</f>
        <v>#REF!</v>
      </c>
      <c r="C40" s="4"/>
      <c r="D40" s="4"/>
      <c r="E40" s="5" t="e">
        <f t="shared" si="0"/>
        <v>#DIV/0!</v>
      </c>
      <c r="F40" s="4" t="e">
        <f>Bankwise!#REF!</f>
        <v>#REF!</v>
      </c>
      <c r="G40" s="4" t="e">
        <f>Bankwise!#REF!</f>
        <v>#REF!</v>
      </c>
      <c r="H40" s="5" t="e">
        <f t="shared" si="1"/>
        <v>#REF!</v>
      </c>
      <c r="I40" s="6" t="e">
        <f t="shared" si="2"/>
        <v>#REF!</v>
      </c>
      <c r="J40" s="6" t="e">
        <f t="shared" si="2"/>
        <v>#REF!</v>
      </c>
    </row>
    <row r="41" spans="1:10" x14ac:dyDescent="0.25">
      <c r="A41" s="1">
        <v>31</v>
      </c>
      <c r="B41" s="1" t="e">
        <f>Bankwise!#REF!</f>
        <v>#REF!</v>
      </c>
      <c r="C41" s="4"/>
      <c r="D41" s="4"/>
      <c r="E41" s="5" t="e">
        <f t="shared" si="0"/>
        <v>#DIV/0!</v>
      </c>
      <c r="F41" s="4" t="e">
        <f>Bankwise!#REF!</f>
        <v>#REF!</v>
      </c>
      <c r="G41" s="4" t="e">
        <f>Bankwise!#REF!</f>
        <v>#REF!</v>
      </c>
      <c r="H41" s="5" t="e">
        <f t="shared" si="1"/>
        <v>#REF!</v>
      </c>
      <c r="I41" s="6" t="e">
        <f t="shared" si="2"/>
        <v>#REF!</v>
      </c>
      <c r="J41" s="6" t="e">
        <f t="shared" si="2"/>
        <v>#REF!</v>
      </c>
    </row>
    <row r="42" spans="1:10" x14ac:dyDescent="0.25">
      <c r="A42" s="1">
        <v>32</v>
      </c>
      <c r="B42" s="1" t="e">
        <f>Bankwise!#REF!</f>
        <v>#REF!</v>
      </c>
      <c r="C42" s="4"/>
      <c r="D42" s="4"/>
      <c r="E42" s="5" t="e">
        <f t="shared" si="0"/>
        <v>#DIV/0!</v>
      </c>
      <c r="F42" s="4" t="e">
        <f>Bankwise!#REF!</f>
        <v>#REF!</v>
      </c>
      <c r="G42" s="4" t="e">
        <f>Bankwise!#REF!</f>
        <v>#REF!</v>
      </c>
      <c r="H42" s="5" t="e">
        <f t="shared" si="1"/>
        <v>#REF!</v>
      </c>
      <c r="I42" s="6" t="e">
        <f t="shared" si="2"/>
        <v>#REF!</v>
      </c>
      <c r="J42" s="6" t="e">
        <f t="shared" si="2"/>
        <v>#REF!</v>
      </c>
    </row>
    <row r="43" spans="1:10" x14ac:dyDescent="0.25">
      <c r="A43" s="1">
        <v>33</v>
      </c>
      <c r="B43" s="1" t="e">
        <f>Bankwise!#REF!</f>
        <v>#REF!</v>
      </c>
      <c r="C43" s="4"/>
      <c r="D43" s="4"/>
      <c r="E43" s="5" t="e">
        <f t="shared" si="0"/>
        <v>#DIV/0!</v>
      </c>
      <c r="F43" s="4" t="e">
        <f>Bankwise!#REF!</f>
        <v>#REF!</v>
      </c>
      <c r="G43" s="4" t="e">
        <f>Bankwise!#REF!</f>
        <v>#REF!</v>
      </c>
      <c r="H43" s="5" t="e">
        <f t="shared" si="1"/>
        <v>#REF!</v>
      </c>
      <c r="I43" s="6" t="e">
        <f t="shared" si="2"/>
        <v>#REF!</v>
      </c>
      <c r="J43" s="6" t="e">
        <f t="shared" si="2"/>
        <v>#REF!</v>
      </c>
    </row>
    <row r="44" spans="1:10" x14ac:dyDescent="0.25">
      <c r="A44" s="1">
        <v>34</v>
      </c>
      <c r="B44" s="1" t="e">
        <f>Bankwise!#REF!</f>
        <v>#REF!</v>
      </c>
      <c r="C44" s="4"/>
      <c r="D44" s="4"/>
      <c r="E44" s="5" t="e">
        <f t="shared" si="0"/>
        <v>#DIV/0!</v>
      </c>
      <c r="F44" s="4" t="e">
        <f>Bankwise!#REF!</f>
        <v>#REF!</v>
      </c>
      <c r="G44" s="4" t="e">
        <f>Bankwise!#REF!</f>
        <v>#REF!</v>
      </c>
      <c r="H44" s="5" t="e">
        <f t="shared" si="1"/>
        <v>#REF!</v>
      </c>
      <c r="I44" s="6" t="e">
        <f t="shared" si="2"/>
        <v>#REF!</v>
      </c>
      <c r="J44" s="6" t="e">
        <f t="shared" si="2"/>
        <v>#REF!</v>
      </c>
    </row>
    <row r="45" spans="1:10" x14ac:dyDescent="0.25">
      <c r="A45" s="1">
        <v>35</v>
      </c>
      <c r="B45" s="1" t="e">
        <f>Bankwise!#REF!</f>
        <v>#REF!</v>
      </c>
      <c r="C45" s="4"/>
      <c r="D45" s="4"/>
      <c r="E45" s="5" t="e">
        <f t="shared" si="0"/>
        <v>#DIV/0!</v>
      </c>
      <c r="F45" s="4" t="e">
        <f>Bankwise!#REF!</f>
        <v>#REF!</v>
      </c>
      <c r="G45" s="4" t="e">
        <f>Bankwise!#REF!</f>
        <v>#REF!</v>
      </c>
      <c r="H45" s="5" t="e">
        <f t="shared" si="1"/>
        <v>#REF!</v>
      </c>
      <c r="I45" s="6" t="e">
        <f t="shared" si="2"/>
        <v>#REF!</v>
      </c>
      <c r="J45" s="6" t="e">
        <f t="shared" si="2"/>
        <v>#REF!</v>
      </c>
    </row>
    <row r="46" spans="1:10" x14ac:dyDescent="0.25">
      <c r="A46" s="20" t="s">
        <v>65</v>
      </c>
      <c r="B46" s="21"/>
      <c r="C46" s="7">
        <f>SUM(C8:C45)</f>
        <v>0</v>
      </c>
      <c r="D46" s="7">
        <f>SUM(D8:D45)</f>
        <v>0</v>
      </c>
      <c r="E46" s="7" t="e">
        <f>SUM(E8:E45)</f>
        <v>#DIV/0!</v>
      </c>
      <c r="F46" s="7" t="e">
        <f>Bankwise!#REF!</f>
        <v>#REF!</v>
      </c>
      <c r="G46" s="7" t="e">
        <f>Bankwise!#REF!</f>
        <v>#REF!</v>
      </c>
      <c r="H46" s="8" t="e">
        <f t="shared" si="1"/>
        <v>#REF!</v>
      </c>
      <c r="I46" s="9" t="e">
        <f t="shared" si="2"/>
        <v>#REF!</v>
      </c>
      <c r="J46" s="9" t="e">
        <f t="shared" si="2"/>
        <v>#REF!</v>
      </c>
    </row>
    <row r="47" spans="1:10" x14ac:dyDescent="0.25">
      <c r="A47" s="13"/>
      <c r="B47" s="23" t="s">
        <v>66</v>
      </c>
      <c r="C47" s="5" t="s">
        <v>67</v>
      </c>
      <c r="D47" s="5"/>
      <c r="E47" s="5"/>
      <c r="F47" s="4"/>
      <c r="G47" s="4"/>
      <c r="H47" s="5"/>
      <c r="I47" s="5"/>
      <c r="J47" s="5"/>
    </row>
    <row r="48" spans="1:10" x14ac:dyDescent="0.25">
      <c r="A48" s="1">
        <v>36</v>
      </c>
      <c r="B48" s="1" t="e">
        <f>Bankwise!#REF!</f>
        <v>#REF!</v>
      </c>
      <c r="C48" s="4"/>
      <c r="D48" s="4"/>
      <c r="E48" s="5" t="e">
        <f t="shared" si="0"/>
        <v>#DIV/0!</v>
      </c>
      <c r="F48" s="4" t="e">
        <f>Bankwise!#REF!</f>
        <v>#REF!</v>
      </c>
      <c r="G48" s="4" t="e">
        <f>Bankwise!#REF!</f>
        <v>#REF!</v>
      </c>
      <c r="H48" s="5" t="e">
        <f t="shared" si="1"/>
        <v>#REF!</v>
      </c>
      <c r="I48" s="6" t="e">
        <f t="shared" si="2"/>
        <v>#REF!</v>
      </c>
      <c r="J48" s="6" t="e">
        <f t="shared" si="2"/>
        <v>#REF!</v>
      </c>
    </row>
    <row r="49" spans="1:10" x14ac:dyDescent="0.25">
      <c r="A49" s="20" t="s">
        <v>68</v>
      </c>
      <c r="B49" s="14"/>
      <c r="C49" s="7">
        <f>SUM(C48:C48)</f>
        <v>0</v>
      </c>
      <c r="D49" s="7">
        <f>SUM(D48:D48)</f>
        <v>0</v>
      </c>
      <c r="E49" s="7" t="e">
        <f>SUM(E48:E48)</f>
        <v>#DIV/0!</v>
      </c>
      <c r="F49" s="7" t="e">
        <f>Bankwise!#REF!</f>
        <v>#REF!</v>
      </c>
      <c r="G49" s="7" t="e">
        <f>Bankwise!#REF!</f>
        <v>#REF!</v>
      </c>
      <c r="H49" s="8" t="e">
        <f t="shared" si="1"/>
        <v>#REF!</v>
      </c>
      <c r="I49" s="9" t="e">
        <f t="shared" si="2"/>
        <v>#REF!</v>
      </c>
      <c r="J49" s="9" t="e">
        <f t="shared" si="2"/>
        <v>#REF!</v>
      </c>
    </row>
    <row r="50" spans="1:10" x14ac:dyDescent="0.25">
      <c r="A50" s="13"/>
      <c r="B50" s="13" t="s">
        <v>69</v>
      </c>
      <c r="C50" s="5" t="s">
        <v>67</v>
      </c>
      <c r="D50" s="5"/>
      <c r="E50" s="5"/>
      <c r="F50" s="4"/>
      <c r="G50" s="4"/>
      <c r="H50" s="5"/>
      <c r="I50" s="5"/>
      <c r="J50" s="5"/>
    </row>
    <row r="51" spans="1:10" x14ac:dyDescent="0.25">
      <c r="A51" s="1">
        <v>37</v>
      </c>
      <c r="B51" s="1" t="e">
        <f>Bankwise!#REF!</f>
        <v>#REF!</v>
      </c>
      <c r="C51" s="4"/>
      <c r="D51" s="4"/>
      <c r="E51" s="5" t="e">
        <f t="shared" si="0"/>
        <v>#DIV/0!</v>
      </c>
      <c r="F51" s="4" t="e">
        <f>Bankwise!#REF!</f>
        <v>#REF!</v>
      </c>
      <c r="G51" s="4" t="e">
        <f>Bankwise!#REF!</f>
        <v>#REF!</v>
      </c>
      <c r="H51" s="5" t="e">
        <f t="shared" si="1"/>
        <v>#REF!</v>
      </c>
      <c r="I51" s="6" t="e">
        <f t="shared" si="2"/>
        <v>#REF!</v>
      </c>
      <c r="J51" s="6" t="e">
        <f t="shared" si="2"/>
        <v>#REF!</v>
      </c>
    </row>
    <row r="52" spans="1:10" x14ac:dyDescent="0.25">
      <c r="A52" s="1">
        <v>38</v>
      </c>
      <c r="B52" s="1" t="e">
        <f>Bankwise!#REF!</f>
        <v>#REF!</v>
      </c>
      <c r="C52" s="4"/>
      <c r="D52" s="4"/>
      <c r="E52" s="5" t="e">
        <f t="shared" si="0"/>
        <v>#DIV/0!</v>
      </c>
      <c r="F52" s="4" t="e">
        <f>Bankwise!#REF!</f>
        <v>#REF!</v>
      </c>
      <c r="G52" s="4" t="e">
        <f>Bankwise!#REF!</f>
        <v>#REF!</v>
      </c>
      <c r="H52" s="5" t="e">
        <f t="shared" si="1"/>
        <v>#REF!</v>
      </c>
      <c r="I52" s="6" t="e">
        <f t="shared" si="2"/>
        <v>#REF!</v>
      </c>
      <c r="J52" s="6" t="e">
        <f t="shared" si="2"/>
        <v>#REF!</v>
      </c>
    </row>
    <row r="53" spans="1:10" x14ac:dyDescent="0.25">
      <c r="A53" s="1">
        <v>39</v>
      </c>
      <c r="B53" s="1" t="e">
        <f>Bankwise!#REF!</f>
        <v>#REF!</v>
      </c>
      <c r="C53" s="4"/>
      <c r="D53" s="4"/>
      <c r="E53" s="5" t="e">
        <f t="shared" si="0"/>
        <v>#DIV/0!</v>
      </c>
      <c r="F53" s="4" t="e">
        <f>Bankwise!#REF!</f>
        <v>#REF!</v>
      </c>
      <c r="G53" s="4" t="e">
        <f>Bankwise!#REF!</f>
        <v>#REF!</v>
      </c>
      <c r="H53" s="5" t="e">
        <f t="shared" si="1"/>
        <v>#REF!</v>
      </c>
      <c r="I53" s="6" t="e">
        <f t="shared" si="2"/>
        <v>#REF!</v>
      </c>
      <c r="J53" s="6" t="e">
        <f t="shared" si="2"/>
        <v>#REF!</v>
      </c>
    </row>
    <row r="54" spans="1:10" x14ac:dyDescent="0.25">
      <c r="A54" s="20" t="s">
        <v>70</v>
      </c>
      <c r="B54" s="14"/>
      <c r="C54" s="7">
        <f>SUM(C51:C53)</f>
        <v>0</v>
      </c>
      <c r="D54" s="7">
        <f>SUM(D51:D53)</f>
        <v>0</v>
      </c>
      <c r="E54" s="8" t="e">
        <f t="shared" si="0"/>
        <v>#DIV/0!</v>
      </c>
      <c r="F54" s="7" t="e">
        <f>Bankwise!#REF!</f>
        <v>#REF!</v>
      </c>
      <c r="G54" s="7" t="e">
        <f>Bankwise!#REF!</f>
        <v>#REF!</v>
      </c>
      <c r="H54" s="8" t="e">
        <f t="shared" si="1"/>
        <v>#REF!</v>
      </c>
      <c r="I54" s="9" t="e">
        <f t="shared" si="2"/>
        <v>#REF!</v>
      </c>
      <c r="J54" s="9" t="e">
        <f t="shared" si="2"/>
        <v>#REF!</v>
      </c>
    </row>
    <row r="55" spans="1:10" x14ac:dyDescent="0.25">
      <c r="A55" s="22" t="s">
        <v>71</v>
      </c>
      <c r="B55" s="15"/>
      <c r="C55" s="10">
        <f>SUM(C54+C49+C46)</f>
        <v>0</v>
      </c>
      <c r="D55" s="10">
        <f>SUM(D54+D49+D46)</f>
        <v>0</v>
      </c>
      <c r="E55" s="11" t="e">
        <f t="shared" si="0"/>
        <v>#DIV/0!</v>
      </c>
      <c r="F55" s="10" t="e">
        <f>Bankwise!#REF!</f>
        <v>#REF!</v>
      </c>
      <c r="G55" s="10" t="e">
        <f>Bankwise!#REF!</f>
        <v>#REF!</v>
      </c>
      <c r="H55" s="11" t="e">
        <f t="shared" si="1"/>
        <v>#REF!</v>
      </c>
      <c r="I55" s="12" t="e">
        <f t="shared" si="2"/>
        <v>#REF!</v>
      </c>
      <c r="J55" s="12" t="e">
        <f t="shared" si="2"/>
        <v>#REF!</v>
      </c>
    </row>
  </sheetData>
  <mergeCells count="7">
    <mergeCell ref="A1:J1"/>
    <mergeCell ref="A2:J2"/>
    <mergeCell ref="A3:J3"/>
    <mergeCell ref="A4:J4"/>
    <mergeCell ref="I5:J5"/>
    <mergeCell ref="C5:E5"/>
    <mergeCell ref="F5:H5"/>
  </mergeCells>
  <pageMargins left="0.7" right="0.7" top="0.75" bottom="0.75" header="0.3" footer="0.3"/>
  <pageSetup paperSize="9" scale="6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Bankwise</vt:lpstr>
      <vt:lpstr>Sheet1</vt:lpstr>
      <vt:lpstr>Acp Tar Ach Com with Previous</vt:lpstr>
      <vt:lpstr>Bankwise!Print_Area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SAURAB</dc:creator>
  <cp:lastModifiedBy>SLBC BIHAR</cp:lastModifiedBy>
  <cp:lastPrinted>2026-03-25T08:37:54Z</cp:lastPrinted>
  <dcterms:created xsi:type="dcterms:W3CDTF">2013-08-22T12:33:56Z</dcterms:created>
  <dcterms:modified xsi:type="dcterms:W3CDTF">2026-04-23T10:47:20Z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2024-05-08T09:02:38Z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6be01b24-74b8-4d60-8d9c-3b325ea4d6ad</vt:lpwstr>
  </property>
  <property fmtid="{D5CDD505-2E9C-101B-9397-08002B2CF9AE}" pid="8" name="MSIP_Label_183ada4e-448b-4689-9b53-cdfe99a249d2_ContentBits">
    <vt:lpwstr>0</vt:lpwstr>
  </property>
</Properties>
</file>